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cepeda.SECJUR\Desktop\BCKUP\SECRETARÍA JURÍDICA escritorio\Memorandos varios - Derechos de Petición\2018\"/>
    </mc:Choice>
  </mc:AlternateContent>
  <bookViews>
    <workbookView xWindow="0" yWindow="0" windowWidth="28800" windowHeight="12030"/>
  </bookViews>
  <sheets>
    <sheet name="PLAN DE GESTIÓN" sheetId="1" r:id="rId1"/>
  </sheets>
  <externalReferences>
    <externalReference r:id="rId2"/>
  </externalReferences>
  <definedNames>
    <definedName name="_424_NÚMERO_DE_SISTEMAS_DE_INFORMACIÓN_JURÍDICOS_CON_DESARROLLO__SOPORTE_Y_MANTENIMIENTO">[1]matriz!#REF!</definedName>
    <definedName name="_xlnm._FilterDatabase" localSheetId="0" hidden="1">'PLAN DE GESTIÓN'!$A$7:$T$7</definedName>
    <definedName name="ADMINISTRATIVA">[1]CONVEN!#REF!</definedName>
    <definedName name="_xlnm.Print_Area" localSheetId="0">'PLAN DE GESTIÓN'!$B:$M</definedName>
    <definedName name="CIUDADANO">[1]CONVEN!#REF!</definedName>
    <definedName name="COMUNICACIONES">[1]CONVEN!#REF!</definedName>
    <definedName name="CONTRACTUAL">[1]CONVEN!#REF!</definedName>
    <definedName name="CONTROL_INTERNO">[1]CONVEN!#REF!</definedName>
    <definedName name="DISCIPLINARIO">[1]CONVEN!#REF!</definedName>
    <definedName name="DOCUMENTAL">[1]CONVEN!#REF!</definedName>
    <definedName name="ESAL">[1]CONVEN!#REF!</definedName>
    <definedName name="EVALUACION">[1]CONVEN!#REF!</definedName>
    <definedName name="FINANCIERA">[1]CONVEN!#REF!</definedName>
    <definedName name="GEST_JUDICIAL">[1]CONVEN!#REF!</definedName>
    <definedName name="GESTION_NORMATIVA">[1]CONVEN!#REF!</definedName>
    <definedName name="JURIDICA_DISTRITAL">[1]CONVEN!#REF!</definedName>
    <definedName name="NOTIFICACIONES">[1]CONVEN!#REF!</definedName>
    <definedName name="PLANEACION">[1]CONVEN!#REF!</definedName>
    <definedName name="PLANEACION_Y_MEJORA_CONTINUA">[1]CONVEN!#REF!</definedName>
    <definedName name="PO_001_PLANEACIÓN_Y_MEJORA_CONTINUA">[1]CONVEN!#REF!</definedName>
    <definedName name="PROCESOS">[1]CONVEN!#REF!</definedName>
    <definedName name="THUMANO">[1]CONVEN!#REF!</definedName>
    <definedName name="TIC">[1]CONVEN!#REF!</definedName>
    <definedName name="_xlnm.Print_Titles" localSheetId="0">'PLAN DE GESTIÓN'!$1:$8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O70" i="1"/>
  <c r="O69" i="1"/>
  <c r="Q68" i="1"/>
  <c r="O68" i="1"/>
  <c r="L67" i="1"/>
  <c r="K67" i="1"/>
  <c r="J67" i="1"/>
  <c r="I67" i="1"/>
  <c r="H67" i="1"/>
  <c r="Q67" i="1" s="1"/>
  <c r="G67" i="1"/>
  <c r="P67" i="1" s="1"/>
  <c r="F67" i="1"/>
  <c r="E67" i="1"/>
  <c r="O67" i="1" s="1"/>
  <c r="D67" i="1"/>
  <c r="C67" i="1"/>
  <c r="B67" i="1"/>
  <c r="L66" i="1"/>
  <c r="K66" i="1"/>
  <c r="J66" i="1"/>
  <c r="I66" i="1"/>
  <c r="Q66" i="1" s="1"/>
  <c r="H66" i="1"/>
  <c r="G66" i="1"/>
  <c r="F66" i="1"/>
  <c r="P66" i="1" s="1"/>
  <c r="E66" i="1"/>
  <c r="O66" i="1" s="1"/>
  <c r="D66" i="1"/>
  <c r="C66" i="1"/>
  <c r="B66" i="1"/>
  <c r="Q65" i="1"/>
  <c r="L65" i="1"/>
  <c r="K65" i="1"/>
  <c r="J65" i="1"/>
  <c r="I65" i="1"/>
  <c r="H65" i="1"/>
  <c r="G65" i="1"/>
  <c r="F65" i="1"/>
  <c r="E65" i="1"/>
  <c r="O65" i="1" s="1"/>
  <c r="D65" i="1"/>
  <c r="C65" i="1"/>
  <c r="B65" i="1"/>
  <c r="Q64" i="1"/>
  <c r="P64" i="1"/>
  <c r="O64" i="1"/>
  <c r="L64" i="1"/>
  <c r="B64" i="1"/>
  <c r="Q63" i="1"/>
  <c r="O63" i="1"/>
  <c r="L62" i="1"/>
  <c r="K62" i="1"/>
  <c r="J62" i="1"/>
  <c r="I62" i="1"/>
  <c r="H62" i="1"/>
  <c r="Q62" i="1" s="1"/>
  <c r="G62" i="1"/>
  <c r="P62" i="1" s="1"/>
  <c r="F62" i="1"/>
  <c r="E62" i="1"/>
  <c r="O62" i="1" s="1"/>
  <c r="D62" i="1"/>
  <c r="C62" i="1"/>
  <c r="B62" i="1"/>
  <c r="L61" i="1"/>
  <c r="K61" i="1"/>
  <c r="J61" i="1"/>
  <c r="I61" i="1"/>
  <c r="Q61" i="1" s="1"/>
  <c r="H61" i="1"/>
  <c r="G61" i="1"/>
  <c r="F61" i="1"/>
  <c r="P61" i="1" s="1"/>
  <c r="E61" i="1"/>
  <c r="O61" i="1" s="1"/>
  <c r="D61" i="1"/>
  <c r="C61" i="1"/>
  <c r="B61" i="1"/>
  <c r="L60" i="1"/>
  <c r="K60" i="1"/>
  <c r="J60" i="1"/>
  <c r="I60" i="1"/>
  <c r="H60" i="1"/>
  <c r="Q60" i="1" s="1"/>
  <c r="G60" i="1"/>
  <c r="P60" i="1" s="1"/>
  <c r="F60" i="1"/>
  <c r="E60" i="1"/>
  <c r="O60" i="1" s="1"/>
  <c r="D60" i="1"/>
  <c r="C60" i="1"/>
  <c r="B60" i="1"/>
  <c r="Q59" i="1"/>
  <c r="P59" i="1"/>
  <c r="O59" i="1"/>
  <c r="L59" i="1"/>
  <c r="B59" i="1"/>
  <c r="Q58" i="1"/>
  <c r="O58" i="1"/>
  <c r="L57" i="1"/>
  <c r="K57" i="1"/>
  <c r="J57" i="1"/>
  <c r="I57" i="1"/>
  <c r="Q57" i="1" s="1"/>
  <c r="H57" i="1"/>
  <c r="G57" i="1"/>
  <c r="P57" i="1" s="1"/>
  <c r="F57" i="1"/>
  <c r="E57" i="1"/>
  <c r="O57" i="1" s="1"/>
  <c r="D57" i="1"/>
  <c r="C57" i="1"/>
  <c r="B57" i="1"/>
  <c r="Q56" i="1"/>
  <c r="L56" i="1"/>
  <c r="K56" i="1"/>
  <c r="J56" i="1"/>
  <c r="I56" i="1"/>
  <c r="H56" i="1"/>
  <c r="G56" i="1"/>
  <c r="P56" i="1" s="1"/>
  <c r="F56" i="1"/>
  <c r="E56" i="1"/>
  <c r="O56" i="1" s="1"/>
  <c r="D56" i="1"/>
  <c r="C56" i="1"/>
  <c r="B56" i="1"/>
  <c r="Q55" i="1"/>
  <c r="P55" i="1"/>
  <c r="O55" i="1"/>
  <c r="L55" i="1"/>
  <c r="B55" i="1"/>
  <c r="Q54" i="1"/>
  <c r="O54" i="1"/>
  <c r="L53" i="1"/>
  <c r="K53" i="1"/>
  <c r="J53" i="1"/>
  <c r="I53" i="1"/>
  <c r="H53" i="1"/>
  <c r="Q53" i="1" s="1"/>
  <c r="G53" i="1"/>
  <c r="P53" i="1" s="1"/>
  <c r="F53" i="1"/>
  <c r="E53" i="1"/>
  <c r="O53" i="1" s="1"/>
  <c r="D53" i="1"/>
  <c r="C53" i="1"/>
  <c r="B53" i="1"/>
  <c r="L52" i="1"/>
  <c r="K52" i="1"/>
  <c r="J52" i="1"/>
  <c r="I52" i="1"/>
  <c r="Q52" i="1" s="1"/>
  <c r="H52" i="1"/>
  <c r="G52" i="1"/>
  <c r="F52" i="1"/>
  <c r="P52" i="1" s="1"/>
  <c r="E52" i="1"/>
  <c r="O52" i="1" s="1"/>
  <c r="D52" i="1"/>
  <c r="C52" i="1"/>
  <c r="B52" i="1"/>
  <c r="L51" i="1"/>
  <c r="K51" i="1"/>
  <c r="J51" i="1"/>
  <c r="I51" i="1"/>
  <c r="H51" i="1"/>
  <c r="Q51" i="1" s="1"/>
  <c r="G51" i="1"/>
  <c r="P51" i="1" s="1"/>
  <c r="F51" i="1"/>
  <c r="E51" i="1"/>
  <c r="O51" i="1" s="1"/>
  <c r="D51" i="1"/>
  <c r="C51" i="1"/>
  <c r="B51" i="1"/>
  <c r="L50" i="1"/>
  <c r="K50" i="1"/>
  <c r="J50" i="1"/>
  <c r="I50" i="1"/>
  <c r="Q50" i="1" s="1"/>
  <c r="H50" i="1"/>
  <c r="G50" i="1"/>
  <c r="F50" i="1"/>
  <c r="P50" i="1" s="1"/>
  <c r="E50" i="1"/>
  <c r="O50" i="1" s="1"/>
  <c r="D50" i="1"/>
  <c r="C50" i="1"/>
  <c r="B50" i="1"/>
  <c r="Q49" i="1"/>
  <c r="P49" i="1"/>
  <c r="O49" i="1"/>
  <c r="L49" i="1"/>
  <c r="B49" i="1"/>
  <c r="Q48" i="1"/>
  <c r="L47" i="1"/>
  <c r="K47" i="1"/>
  <c r="J47" i="1"/>
  <c r="I47" i="1"/>
  <c r="Q47" i="1" s="1"/>
  <c r="H47" i="1"/>
  <c r="G47" i="1"/>
  <c r="F47" i="1"/>
  <c r="P47" i="1" s="1"/>
  <c r="E47" i="1"/>
  <c r="O47" i="1" s="1"/>
  <c r="D47" i="1"/>
  <c r="C47" i="1"/>
  <c r="B47" i="1"/>
  <c r="L46" i="1"/>
  <c r="K46" i="1"/>
  <c r="J46" i="1"/>
  <c r="I46" i="1"/>
  <c r="H46" i="1"/>
  <c r="Q46" i="1" s="1"/>
  <c r="G46" i="1"/>
  <c r="P46" i="1" s="1"/>
  <c r="F46" i="1"/>
  <c r="E46" i="1"/>
  <c r="O46" i="1" s="1"/>
  <c r="D46" i="1"/>
  <c r="C46" i="1"/>
  <c r="B46" i="1"/>
  <c r="L45" i="1"/>
  <c r="K45" i="1"/>
  <c r="J45" i="1"/>
  <c r="I45" i="1"/>
  <c r="Q45" i="1" s="1"/>
  <c r="H45" i="1"/>
  <c r="G45" i="1"/>
  <c r="F45" i="1"/>
  <c r="P45" i="1" s="1"/>
  <c r="E45" i="1"/>
  <c r="O45" i="1" s="1"/>
  <c r="D45" i="1"/>
  <c r="C45" i="1"/>
  <c r="B45" i="1"/>
  <c r="Q44" i="1"/>
  <c r="P44" i="1"/>
  <c r="O44" i="1"/>
  <c r="L44" i="1"/>
  <c r="B44" i="1"/>
  <c r="Q43" i="1"/>
  <c r="O43" i="1"/>
  <c r="L43" i="1"/>
  <c r="L42" i="1"/>
  <c r="K42" i="1"/>
  <c r="J42" i="1"/>
  <c r="I42" i="1"/>
  <c r="H42" i="1"/>
  <c r="Q42" i="1" s="1"/>
  <c r="G42" i="1"/>
  <c r="P42" i="1" s="1"/>
  <c r="F42" i="1"/>
  <c r="E42" i="1"/>
  <c r="O42" i="1" s="1"/>
  <c r="D42" i="1"/>
  <c r="C42" i="1"/>
  <c r="B42" i="1"/>
  <c r="L41" i="1"/>
  <c r="K41" i="1"/>
  <c r="J41" i="1"/>
  <c r="I41" i="1"/>
  <c r="Q41" i="1" s="1"/>
  <c r="H41" i="1"/>
  <c r="G41" i="1"/>
  <c r="F41" i="1"/>
  <c r="P41" i="1" s="1"/>
  <c r="E41" i="1"/>
  <c r="O41" i="1" s="1"/>
  <c r="D41" i="1"/>
  <c r="C41" i="1"/>
  <c r="B41" i="1"/>
  <c r="L40" i="1"/>
  <c r="K40" i="1"/>
  <c r="J40" i="1"/>
  <c r="I40" i="1"/>
  <c r="H40" i="1"/>
  <c r="Q40" i="1" s="1"/>
  <c r="G40" i="1"/>
  <c r="P40" i="1" s="1"/>
  <c r="F40" i="1"/>
  <c r="E40" i="1"/>
  <c r="O40" i="1" s="1"/>
  <c r="D40" i="1"/>
  <c r="C40" i="1"/>
  <c r="B40" i="1"/>
  <c r="L39" i="1"/>
  <c r="K39" i="1"/>
  <c r="J39" i="1"/>
  <c r="I39" i="1"/>
  <c r="Q39" i="1" s="1"/>
  <c r="H39" i="1"/>
  <c r="G39" i="1"/>
  <c r="F39" i="1"/>
  <c r="P39" i="1" s="1"/>
  <c r="E39" i="1"/>
  <c r="O39" i="1" s="1"/>
  <c r="D39" i="1"/>
  <c r="C39" i="1"/>
  <c r="B39" i="1"/>
  <c r="Q38" i="1"/>
  <c r="P38" i="1"/>
  <c r="O38" i="1"/>
  <c r="L38" i="1"/>
  <c r="B38" i="1"/>
  <c r="Q37" i="1"/>
  <c r="O37" i="1"/>
  <c r="L37" i="1"/>
  <c r="Q36" i="1"/>
  <c r="L36" i="1"/>
  <c r="K36" i="1"/>
  <c r="J36" i="1"/>
  <c r="I36" i="1"/>
  <c r="H36" i="1"/>
  <c r="G36" i="1"/>
  <c r="F36" i="1"/>
  <c r="E36" i="1"/>
  <c r="O36" i="1" s="1"/>
  <c r="D36" i="1"/>
  <c r="C36" i="1"/>
  <c r="B36" i="1"/>
  <c r="L35" i="1"/>
  <c r="K35" i="1"/>
  <c r="J35" i="1"/>
  <c r="I35" i="1"/>
  <c r="H35" i="1"/>
  <c r="Q35" i="1" s="1"/>
  <c r="G35" i="1"/>
  <c r="F35" i="1"/>
  <c r="E35" i="1"/>
  <c r="O35" i="1" s="1"/>
  <c r="D35" i="1"/>
  <c r="C35" i="1"/>
  <c r="B35" i="1"/>
  <c r="L34" i="1"/>
  <c r="K34" i="1"/>
  <c r="J34" i="1"/>
  <c r="I34" i="1"/>
  <c r="Q34" i="1" s="1"/>
  <c r="H34" i="1"/>
  <c r="G34" i="1"/>
  <c r="F34" i="1"/>
  <c r="P34" i="1" s="1"/>
  <c r="E34" i="1"/>
  <c r="O34" i="1" s="1"/>
  <c r="D34" i="1"/>
  <c r="C34" i="1"/>
  <c r="B34" i="1"/>
  <c r="Q33" i="1"/>
  <c r="O33" i="1"/>
  <c r="L33" i="1"/>
  <c r="B33" i="1"/>
  <c r="Q32" i="1"/>
  <c r="O32" i="1"/>
  <c r="L32" i="1"/>
  <c r="Q31" i="1"/>
  <c r="L31" i="1"/>
  <c r="K31" i="1"/>
  <c r="J31" i="1"/>
  <c r="I31" i="1"/>
  <c r="H31" i="1"/>
  <c r="G31" i="1"/>
  <c r="P31" i="1" s="1"/>
  <c r="F31" i="1"/>
  <c r="E31" i="1"/>
  <c r="O31" i="1" s="1"/>
  <c r="D31" i="1"/>
  <c r="C31" i="1"/>
  <c r="B31" i="1"/>
  <c r="L30" i="1"/>
  <c r="K30" i="1"/>
  <c r="J30" i="1"/>
  <c r="I30" i="1"/>
  <c r="H30" i="1"/>
  <c r="Q30" i="1" s="1"/>
  <c r="G30" i="1"/>
  <c r="F30" i="1"/>
  <c r="E30" i="1"/>
  <c r="O30" i="1" s="1"/>
  <c r="D30" i="1"/>
  <c r="C30" i="1"/>
  <c r="B30" i="1"/>
  <c r="L29" i="1"/>
  <c r="K29" i="1"/>
  <c r="J29" i="1"/>
  <c r="I29" i="1"/>
  <c r="Q29" i="1" s="1"/>
  <c r="H29" i="1"/>
  <c r="G29" i="1"/>
  <c r="F29" i="1"/>
  <c r="P29" i="1" s="1"/>
  <c r="E29" i="1"/>
  <c r="O29" i="1" s="1"/>
  <c r="D29" i="1"/>
  <c r="C29" i="1"/>
  <c r="B29" i="1"/>
  <c r="Q28" i="1"/>
  <c r="O28" i="1"/>
  <c r="L28" i="1"/>
  <c r="B28" i="1"/>
  <c r="Q27" i="1"/>
  <c r="O27" i="1"/>
  <c r="L27" i="1"/>
  <c r="Q26" i="1"/>
  <c r="L26" i="1"/>
  <c r="K26" i="1"/>
  <c r="J26" i="1"/>
  <c r="I26" i="1"/>
  <c r="H26" i="1"/>
  <c r="G26" i="1"/>
  <c r="P26" i="1" s="1"/>
  <c r="F26" i="1"/>
  <c r="E26" i="1"/>
  <c r="O26" i="1" s="1"/>
  <c r="D26" i="1"/>
  <c r="C26" i="1"/>
  <c r="B26" i="1"/>
  <c r="L25" i="1"/>
  <c r="K25" i="1"/>
  <c r="J25" i="1"/>
  <c r="I25" i="1"/>
  <c r="Q25" i="1" s="1"/>
  <c r="H25" i="1"/>
  <c r="G25" i="1"/>
  <c r="P25" i="1" s="1"/>
  <c r="F25" i="1"/>
  <c r="E25" i="1"/>
  <c r="O25" i="1" s="1"/>
  <c r="D25" i="1"/>
  <c r="C25" i="1"/>
  <c r="B25" i="1"/>
  <c r="Q24" i="1"/>
  <c r="L24" i="1"/>
  <c r="K24" i="1"/>
  <c r="J24" i="1"/>
  <c r="I24" i="1"/>
  <c r="H24" i="1"/>
  <c r="G24" i="1"/>
  <c r="P24" i="1" s="1"/>
  <c r="F24" i="1"/>
  <c r="E24" i="1"/>
  <c r="O24" i="1" s="1"/>
  <c r="D24" i="1"/>
  <c r="C24" i="1"/>
  <c r="B24" i="1"/>
  <c r="Q23" i="1"/>
  <c r="P23" i="1"/>
  <c r="O23" i="1"/>
  <c r="B23" i="1"/>
  <c r="Q22" i="1"/>
  <c r="O22" i="1"/>
  <c r="Q21" i="1"/>
  <c r="L21" i="1"/>
  <c r="K21" i="1"/>
  <c r="J21" i="1"/>
  <c r="I21" i="1"/>
  <c r="H21" i="1"/>
  <c r="G21" i="1"/>
  <c r="P21" i="1" s="1"/>
  <c r="F21" i="1"/>
  <c r="E21" i="1"/>
  <c r="O21" i="1" s="1"/>
  <c r="D21" i="1"/>
  <c r="C21" i="1"/>
  <c r="B21" i="1"/>
  <c r="L20" i="1"/>
  <c r="K20" i="1"/>
  <c r="J20" i="1"/>
  <c r="I20" i="1"/>
  <c r="Q20" i="1" s="1"/>
  <c r="H20" i="1"/>
  <c r="G20" i="1"/>
  <c r="P20" i="1" s="1"/>
  <c r="F20" i="1"/>
  <c r="E20" i="1"/>
  <c r="O20" i="1" s="1"/>
  <c r="D20" i="1"/>
  <c r="C20" i="1"/>
  <c r="B20" i="1"/>
  <c r="Q19" i="1"/>
  <c r="L19" i="1"/>
  <c r="K19" i="1"/>
  <c r="J19" i="1"/>
  <c r="I19" i="1"/>
  <c r="H19" i="1"/>
  <c r="G19" i="1"/>
  <c r="P19" i="1" s="1"/>
  <c r="F19" i="1"/>
  <c r="E19" i="1"/>
  <c r="O19" i="1" s="1"/>
  <c r="D19" i="1"/>
  <c r="C19" i="1"/>
  <c r="B19" i="1"/>
  <c r="L18" i="1"/>
  <c r="K18" i="1"/>
  <c r="J18" i="1"/>
  <c r="I18" i="1"/>
  <c r="Q18" i="1" s="1"/>
  <c r="H18" i="1"/>
  <c r="G18" i="1"/>
  <c r="F18" i="1"/>
  <c r="P18" i="1" s="1"/>
  <c r="E18" i="1"/>
  <c r="O18" i="1" s="1"/>
  <c r="D18" i="1"/>
  <c r="C18" i="1"/>
  <c r="B18" i="1"/>
  <c r="Q17" i="1"/>
  <c r="L17" i="1"/>
  <c r="K17" i="1"/>
  <c r="J17" i="1"/>
  <c r="I17" i="1"/>
  <c r="H17" i="1"/>
  <c r="G17" i="1"/>
  <c r="P17" i="1" s="1"/>
  <c r="F17" i="1"/>
  <c r="E17" i="1"/>
  <c r="O17" i="1" s="1"/>
  <c r="D17" i="1"/>
  <c r="C17" i="1"/>
  <c r="B17" i="1"/>
  <c r="L16" i="1"/>
  <c r="K16" i="1"/>
  <c r="J16" i="1"/>
  <c r="I16" i="1"/>
  <c r="Q16" i="1" s="1"/>
  <c r="H16" i="1"/>
  <c r="G16" i="1"/>
  <c r="F16" i="1"/>
  <c r="P16" i="1" s="1"/>
  <c r="E16" i="1"/>
  <c r="O16" i="1" s="1"/>
  <c r="D16" i="1"/>
  <c r="C16" i="1"/>
  <c r="B16" i="1"/>
  <c r="Q15" i="1"/>
  <c r="L15" i="1"/>
  <c r="K15" i="1"/>
  <c r="J15" i="1"/>
  <c r="I15" i="1"/>
  <c r="H15" i="1"/>
  <c r="G15" i="1"/>
  <c r="P15" i="1" s="1"/>
  <c r="F15" i="1"/>
  <c r="E15" i="1"/>
  <c r="O15" i="1" s="1"/>
  <c r="D15" i="1"/>
  <c r="C15" i="1"/>
  <c r="B15" i="1"/>
  <c r="L14" i="1"/>
  <c r="K14" i="1"/>
  <c r="J14" i="1"/>
  <c r="I14" i="1"/>
  <c r="Q14" i="1" s="1"/>
  <c r="H14" i="1"/>
  <c r="G14" i="1"/>
  <c r="P14" i="1" s="1"/>
  <c r="F14" i="1"/>
  <c r="E14" i="1"/>
  <c r="O14" i="1" s="1"/>
  <c r="D14" i="1"/>
  <c r="C14" i="1"/>
  <c r="B14" i="1"/>
  <c r="Q13" i="1"/>
  <c r="L13" i="1"/>
  <c r="K13" i="1"/>
  <c r="J13" i="1"/>
  <c r="I13" i="1"/>
  <c r="H13" i="1"/>
  <c r="G13" i="1"/>
  <c r="P13" i="1" s="1"/>
  <c r="F13" i="1"/>
  <c r="E13" i="1"/>
  <c r="O13" i="1" s="1"/>
  <c r="D13" i="1"/>
  <c r="C13" i="1"/>
  <c r="B13" i="1"/>
  <c r="Q12" i="1"/>
  <c r="P12" i="1"/>
  <c r="O12" i="1"/>
  <c r="L12" i="1"/>
  <c r="B12" i="1"/>
  <c r="Q11" i="1"/>
  <c r="O11" i="1"/>
  <c r="L11" i="1"/>
  <c r="L10" i="1"/>
  <c r="K10" i="1"/>
  <c r="J10" i="1"/>
  <c r="H10" i="1"/>
  <c r="Q10" i="1" s="1"/>
  <c r="H71" i="1" s="1"/>
  <c r="G10" i="1"/>
  <c r="P10" i="1" s="1"/>
  <c r="F10" i="1"/>
  <c r="E10" i="1"/>
  <c r="D10" i="1"/>
  <c r="O10" i="1" s="1"/>
  <c r="D71" i="1" s="1"/>
  <c r="C10" i="1"/>
  <c r="B10" i="1"/>
  <c r="B9" i="1"/>
  <c r="F71" i="1" l="1"/>
</calcChain>
</file>

<file path=xl/sharedStrings.xml><?xml version="1.0" encoding="utf-8"?>
<sst xmlns="http://schemas.openxmlformats.org/spreadsheetml/2006/main" count="17" uniqueCount="11">
  <si>
    <t>SECRETARÍA JURÍDICA DISTRITAL</t>
  </si>
  <si>
    <t xml:space="preserve">PLAN DE GESTIÓN </t>
  </si>
  <si>
    <t>NOMBRE DEL INDICADOR</t>
  </si>
  <si>
    <t>MEDICIÓN</t>
  </si>
  <si>
    <t>PROG</t>
  </si>
  <si>
    <t>EJEC</t>
  </si>
  <si>
    <t>%CUMPLIMIENTO 2017</t>
  </si>
  <si>
    <t>%CUMPLIMIENTO 2018</t>
  </si>
  <si>
    <t>%CUMPLIMIENTO 2019</t>
  </si>
  <si>
    <t>AÑO</t>
  </si>
  <si>
    <t>CUMPLIMIENTO ANUAL DEL PLAN ESTRATÉGICO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</si>
</sst>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9" fontId="2" fillId="0" borderId="1" xfId="1" applyFont="1" applyBorder="1" applyAlignment="1" applyProtection="1">
      <alignment horizontal="center" vertical="center"/>
      <protection hidden="1"/>
    </xf>
    <xf numFmtId="9" fontId="3" fillId="0" borderId="1" xfId="1" applyFont="1" applyBorder="1" applyAlignment="1" applyProtection="1">
      <alignment horizontal="center" vertical="center"/>
      <protection hidden="1"/>
    </xf>
    <xf numFmtId="9" fontId="8" fillId="0" borderId="2" xfId="1" applyFont="1" applyBorder="1" applyAlignment="1" applyProtection="1">
      <alignment horizontal="center" vertical="center"/>
      <protection hidden="1"/>
    </xf>
    <xf numFmtId="9" fontId="3" fillId="0" borderId="3" xfId="1" applyFont="1" applyBorder="1" applyAlignment="1" applyProtection="1">
      <alignment horizontal="center" vertical="center"/>
      <protection hidden="1"/>
    </xf>
    <xf numFmtId="9" fontId="3" fillId="0" borderId="2" xfId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9" fontId="2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8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9" fontId="11" fillId="0" borderId="0" xfId="0" applyNumberFormat="1" applyFont="1" applyAlignment="1" applyProtection="1">
      <alignment horizontal="center" vertical="center"/>
      <protection hidden="1"/>
    </xf>
    <xf numFmtId="9" fontId="3" fillId="0" borderId="0" xfId="1" applyFont="1" applyBorder="1" applyAlignment="1" applyProtection="1">
      <alignment horizontal="center" vertical="center"/>
      <protection hidden="1"/>
    </xf>
    <xf numFmtId="9" fontId="8" fillId="0" borderId="0" xfId="1" applyFont="1" applyBorder="1" applyAlignment="1" applyProtection="1">
      <alignment horizontal="center" vertical="center"/>
      <protection hidden="1"/>
    </xf>
    <xf numFmtId="9" fontId="2" fillId="0" borderId="4" xfId="1" applyFont="1" applyBorder="1" applyProtection="1">
      <protection hidden="1"/>
    </xf>
    <xf numFmtId="9" fontId="3" fillId="0" borderId="4" xfId="1" applyFont="1" applyBorder="1" applyAlignment="1" applyProtection="1">
      <alignment horizontal="center" vertical="center"/>
      <protection hidden="1"/>
    </xf>
    <xf numFmtId="9" fontId="8" fillId="0" borderId="5" xfId="1" applyFont="1" applyBorder="1" applyAlignment="1" applyProtection="1">
      <alignment horizontal="center" vertical="center"/>
      <protection hidden="1"/>
    </xf>
    <xf numFmtId="9" fontId="3" fillId="0" borderId="5" xfId="1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9" fontId="3" fillId="0" borderId="6" xfId="1" applyFont="1" applyBorder="1" applyAlignment="1" applyProtection="1">
      <alignment horizontal="center" vertical="center"/>
      <protection hidden="1"/>
    </xf>
    <xf numFmtId="9" fontId="8" fillId="0" borderId="7" xfId="1" applyFont="1" applyBorder="1" applyAlignment="1" applyProtection="1">
      <alignment horizontal="center" vertical="center"/>
      <protection hidden="1"/>
    </xf>
    <xf numFmtId="9" fontId="3" fillId="0" borderId="7" xfId="1" applyFont="1" applyBorder="1" applyAlignment="1" applyProtection="1">
      <alignment horizontal="center" vertical="center"/>
      <protection hidden="1"/>
    </xf>
    <xf numFmtId="9" fontId="3" fillId="0" borderId="6" xfId="1" applyNumberFormat="1" applyFont="1" applyBorder="1" applyAlignment="1" applyProtection="1">
      <alignment horizontal="center" vertical="center"/>
      <protection hidden="1"/>
    </xf>
    <xf numFmtId="9" fontId="8" fillId="0" borderId="7" xfId="0" applyNumberFormat="1" applyFont="1" applyBorder="1" applyAlignment="1" applyProtection="1">
      <alignment horizontal="center" vertical="center"/>
      <protection hidden="1"/>
    </xf>
    <xf numFmtId="9" fontId="3" fillId="0" borderId="7" xfId="0" applyNumberFormat="1" applyFont="1" applyBorder="1" applyAlignment="1" applyProtection="1">
      <alignment horizontal="center" vertical="center"/>
      <protection hidden="1"/>
    </xf>
    <xf numFmtId="9" fontId="3" fillId="0" borderId="6" xfId="0" applyNumberFormat="1" applyFont="1" applyBorder="1" applyAlignment="1" applyProtection="1">
      <alignment horizontal="center" vertical="center"/>
      <protection hidden="1"/>
    </xf>
    <xf numFmtId="9" fontId="3" fillId="0" borderId="8" xfId="0" applyNumberFormat="1" applyFont="1" applyBorder="1" applyAlignment="1" applyProtection="1">
      <alignment horizontal="center" vertical="center"/>
      <protection hidden="1"/>
    </xf>
    <xf numFmtId="9" fontId="3" fillId="0" borderId="8" xfId="1" applyFont="1" applyBorder="1" applyAlignment="1" applyProtection="1">
      <alignment horizontal="center" vertical="center"/>
      <protection hidden="1"/>
    </xf>
    <xf numFmtId="0" fontId="2" fillId="0" borderId="9" xfId="0" applyFont="1" applyBorder="1" applyProtection="1">
      <protection hidden="1"/>
    </xf>
    <xf numFmtId="9" fontId="3" fillId="0" borderId="9" xfId="1" applyFont="1" applyBorder="1" applyAlignment="1" applyProtection="1">
      <alignment horizontal="center" vertical="center"/>
      <protection hidden="1"/>
    </xf>
    <xf numFmtId="9" fontId="8" fillId="0" borderId="10" xfId="1" applyFont="1" applyBorder="1" applyAlignment="1" applyProtection="1">
      <alignment horizontal="center" vertical="center"/>
      <protection hidden="1"/>
    </xf>
    <xf numFmtId="9" fontId="3" fillId="0" borderId="11" xfId="1" applyFont="1" applyBorder="1" applyAlignment="1" applyProtection="1">
      <alignment horizontal="center" vertical="center"/>
      <protection hidden="1"/>
    </xf>
    <xf numFmtId="9" fontId="3" fillId="0" borderId="10" xfId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9" fontId="8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/>
    <xf numFmtId="0" fontId="8" fillId="2" borderId="0" xfId="0" applyFont="1" applyFill="1" applyAlignment="1" applyProtection="1">
      <alignment horizontal="center"/>
      <protection hidden="1"/>
    </xf>
    <xf numFmtId="9" fontId="3" fillId="0" borderId="9" xfId="1" applyNumberFormat="1" applyFont="1" applyBorder="1" applyAlignment="1" applyProtection="1">
      <alignment horizontal="center" vertical="center"/>
      <protection hidden="1"/>
    </xf>
    <xf numFmtId="9" fontId="8" fillId="0" borderId="10" xfId="0" applyNumberFormat="1" applyFont="1" applyBorder="1" applyAlignment="1" applyProtection="1">
      <alignment horizontal="center" vertical="center"/>
      <protection hidden="1"/>
    </xf>
    <xf numFmtId="9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9" xfId="1" applyNumberFormat="1" applyFont="1" applyBorder="1" applyAlignment="1" applyProtection="1">
      <alignment horizontal="center" vertical="center"/>
      <protection hidden="1"/>
    </xf>
    <xf numFmtId="0" fontId="8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9" fontId="3" fillId="0" borderId="12" xfId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" fontId="3" fillId="0" borderId="9" xfId="1" applyNumberFormat="1" applyFont="1" applyBorder="1" applyAlignment="1" applyProtection="1">
      <alignment horizontal="center" vertical="center"/>
      <protection hidden="1"/>
    </xf>
    <xf numFmtId="1" fontId="8" fillId="0" borderId="10" xfId="1" applyNumberFormat="1" applyFont="1" applyBorder="1" applyAlignment="1" applyProtection="1">
      <alignment horizontal="center" vertical="center"/>
      <protection hidden="1"/>
    </xf>
    <xf numFmtId="0" fontId="3" fillId="0" borderId="11" xfId="1" applyNumberFormat="1" applyFont="1" applyBorder="1" applyAlignment="1" applyProtection="1">
      <alignment horizontal="center" vertical="center"/>
      <protection hidden="1"/>
    </xf>
    <xf numFmtId="0" fontId="3" fillId="0" borderId="10" xfId="1" applyNumberFormat="1" applyFont="1" applyBorder="1" applyAlignment="1" applyProtection="1">
      <alignment horizontal="center" vertical="center"/>
      <protection hidden="1"/>
    </xf>
    <xf numFmtId="1" fontId="3" fillId="0" borderId="6" xfId="1" applyNumberFormat="1" applyFont="1" applyBorder="1" applyAlignment="1" applyProtection="1">
      <alignment horizontal="center" vertical="center"/>
      <protection hidden="1"/>
    </xf>
    <xf numFmtId="1" fontId="8" fillId="0" borderId="7" xfId="1" applyNumberFormat="1" applyFont="1" applyBorder="1" applyAlignment="1" applyProtection="1">
      <alignment horizontal="center" vertical="center"/>
      <protection hidden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9" fontId="3" fillId="5" borderId="1" xfId="1" applyFont="1" applyFill="1" applyBorder="1" applyAlignment="1">
      <alignment horizontal="center"/>
    </xf>
    <xf numFmtId="9" fontId="3" fillId="5" borderId="13" xfId="1" applyFont="1" applyFill="1" applyBorder="1" applyAlignment="1">
      <alignment horizontal="center"/>
    </xf>
    <xf numFmtId="9" fontId="3" fillId="5" borderId="2" xfId="1" applyFont="1" applyFill="1" applyBorder="1" applyAlignment="1">
      <alignment horizontal="center"/>
    </xf>
    <xf numFmtId="9" fontId="2" fillId="0" borderId="0" xfId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108857</xdr:colOff>
      <xdr:row>0</xdr:row>
      <xdr:rowOff>176893</xdr:rowOff>
    </xdr:from>
    <xdr:to>
      <xdr:col>6</xdr:col>
      <xdr:colOff>332014</xdr:colOff>
      <xdr:row>3</xdr:row>
      <xdr:rowOff>201076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048"/>
        <a:stretch/>
      </xdr:blipFill>
      <xdr:spPr bwMode="auto">
        <a:xfrm>
          <a:off x="15120257" y="176893"/>
          <a:ext cx="2109107" cy="938583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/>
      </xdr:spPr>
    </xdr:pic>
    <xdr:clientData/>
  </xdr:twoCellAnchor>
  <xdr:twoCellAnchor>
    <xdr:from>
      <xdr:col>1</xdr:col>
      <xdr:colOff>1812470</xdr:colOff>
      <xdr:row>0</xdr:row>
      <xdr:rowOff>109311</xdr:rowOff>
    </xdr:from>
    <xdr:to>
      <xdr:col>1</xdr:col>
      <xdr:colOff>2936420</xdr:colOff>
      <xdr:row>3</xdr:row>
      <xdr:rowOff>186147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295" y="109311"/>
          <a:ext cx="1123950" cy="991236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/>
      </xdr:spPr>
    </xdr:pic>
    <xdr:clientData/>
  </xdr:twoCellAnchor>
  <xdr:oneCellAnchor>
    <xdr:from>
      <xdr:col>0</xdr:col>
      <xdr:colOff>561975</xdr:colOff>
      <xdr:row>4</xdr:row>
      <xdr:rowOff>22224</xdr:rowOff>
    </xdr:from>
    <xdr:ext cx="1238250" cy="415926"/>
    <xdr:sp macro="" textlink="">
      <xdr:nvSpPr>
        <xdr:cNvPr id="4" name="Rectángulo 3">
          <a:hlinkClick xmlns:r="http://schemas.openxmlformats.org/officeDocument/2006/relationships" r:id="rId3"/>
        </xdr:cNvPr>
        <xdr:cNvSpPr/>
      </xdr:nvSpPr>
      <xdr:spPr>
        <a:xfrm>
          <a:off x="504825" y="1203324"/>
          <a:ext cx="1238250" cy="415926"/>
        </a:xfrm>
        <a:prstGeom prst="rect">
          <a:avLst/>
        </a:prstGeom>
        <a:solidFill>
          <a:schemeClr val="accent1">
            <a:lumMod val="75000"/>
          </a:schemeClr>
        </a:solidFill>
        <a:effectLst>
          <a:innerShdw blurRad="114300">
            <a:prstClr val="black"/>
          </a:innerShdw>
        </a:effectLst>
        <a:scene3d>
          <a:camera prst="orthographicFront"/>
          <a:lightRig rig="harsh" dir="t"/>
        </a:scene3d>
        <a:sp3d extrusionH="76200" contourW="12700">
          <a:bevelT prst="relaxedInset"/>
          <a:bevelB prst="relaxedInset"/>
          <a:extrusionClr>
            <a:schemeClr val="accent1">
              <a:lumMod val="40000"/>
              <a:lumOff val="60000"/>
            </a:schemeClr>
          </a:extrusionClr>
          <a:contourClr>
            <a:schemeClr val="accent1">
              <a:lumMod val="20000"/>
              <a:lumOff val="80000"/>
            </a:schemeClr>
          </a:contourClr>
        </a:sp3d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s-ES" sz="28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INICIO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dades%20de%20equipo\Oficina%20Asesora%20de%20Planeaci&#243;n\Matriz%20de%20Indicadores\MATRIZ%20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ara Impresión"/>
      <sheetName val="FICHA TÉCNICA"/>
      <sheetName val="FICHA INDICADOR"/>
      <sheetName val="POR DEPENDENCIA"/>
      <sheetName val="POR PROCESO"/>
      <sheetName val="TD P. ESTRATEGICO"/>
      <sheetName val="PLAN DE GESTIÓN"/>
      <sheetName val="TD P DESARROLLO"/>
      <sheetName val="POA 2018"/>
      <sheetName val="POA 2018 (2)"/>
      <sheetName val="PLAN ESTRATÉGICO"/>
      <sheetName val="matriz"/>
      <sheetName val="PLAN DE DESARROLLO"/>
      <sheetName val="CONVEN"/>
      <sheetName val="CMI"/>
      <sheetName val="INICIO"/>
      <sheetName val="IMPERATIVOS"/>
      <sheetName val="PLANES"/>
      <sheetName val="Hoja2"/>
      <sheetName val="listados"/>
      <sheetName val="Hoja1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DESPACHO SECRETARÍA JURÍDICA</v>
          </cell>
          <cell r="B6" t="str">
            <v>PORCENTAJE DE CUMPLIMIENTO DEL PLAN DE COMUNICACIONES DE LA SECRETARÍA JURÍDICA DISTRITAL</v>
          </cell>
          <cell r="C6" t="str">
            <v>Constante</v>
          </cell>
          <cell r="D6">
            <v>1</v>
          </cell>
          <cell r="E6">
            <v>1</v>
          </cell>
          <cell r="F6">
            <v>1</v>
          </cell>
          <cell r="G6">
            <v>0.25</v>
          </cell>
          <cell r="H6">
            <v>1</v>
          </cell>
          <cell r="J6">
            <v>1</v>
          </cell>
          <cell r="K6">
            <v>0</v>
          </cell>
          <cell r="L6">
            <v>0</v>
          </cell>
        </row>
        <row r="7">
          <cell r="A7" t="str">
            <v>DIRECCIÓN DE GESTIÓN CORPORATIVA</v>
          </cell>
          <cell r="B7" t="str">
            <v>IMPLEMENTACIÓN DEL MODELO DE GESTIÓN DOCUMENTAL DE LA SECRETARÍA JURÍDICA DISTRITAL</v>
          </cell>
          <cell r="C7" t="str">
            <v>Suma</v>
          </cell>
          <cell r="D7">
            <v>0.5</v>
          </cell>
          <cell r="E7">
            <v>0.5</v>
          </cell>
          <cell r="F7">
            <v>0.4</v>
          </cell>
          <cell r="G7">
            <v>0</v>
          </cell>
          <cell r="H7">
            <v>0.1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NIVEL DE SATISFACCIÓN DE LA GESTIÓN DEL TALENTO HUMANO EN LA SJD</v>
          </cell>
          <cell r="C8" t="str">
            <v>Constante</v>
          </cell>
          <cell r="D8">
            <v>0.9</v>
          </cell>
          <cell r="E8">
            <v>0.9</v>
          </cell>
          <cell r="F8">
            <v>0.91</v>
          </cell>
          <cell r="G8">
            <v>0</v>
          </cell>
          <cell r="H8">
            <v>0.92</v>
          </cell>
          <cell r="I8">
            <v>0</v>
          </cell>
          <cell r="J8">
            <v>0.93</v>
          </cell>
          <cell r="K8">
            <v>0</v>
          </cell>
          <cell r="L8">
            <v>0</v>
          </cell>
        </row>
        <row r="9">
          <cell r="B9" t="str">
            <v xml:space="preserve">PORCENTAJE DE ACTOS ADMINISTRATIVOS PUBLICADOS, COMUNICADOS Y/O NOTIFICADOS </v>
          </cell>
          <cell r="C9" t="str">
            <v>Constante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</row>
        <row r="10">
          <cell r="B10" t="str">
            <v>AVANCE EN LA PROPUESTA DE MEJORA CONTINUA DE LA DIRECCIÓN DE GESTIÓN CORPORATIVA ELABORADA</v>
          </cell>
          <cell r="C10" t="str">
            <v>Suma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PORCENTAJE DE ASIGNACIÓN DE REQUERIMIENTOS A TRAVÉS DEL SDQS</v>
          </cell>
          <cell r="C11" t="str">
            <v>Constante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</row>
        <row r="12">
          <cell r="B12" t="str">
            <v>PORCENTAJE DE AVANCE EN IMPLEMENTACIÓN DEL MODELO DE GESTIÓN DEL TALENTO HUMANO.</v>
          </cell>
          <cell r="C12" t="str">
            <v>Creciente</v>
          </cell>
          <cell r="D12">
            <v>0.25</v>
          </cell>
          <cell r="E12">
            <v>0.25</v>
          </cell>
          <cell r="F12">
            <v>0.75</v>
          </cell>
          <cell r="G12">
            <v>0</v>
          </cell>
          <cell r="H12">
            <v>0.9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</row>
        <row r="13">
          <cell r="B13" t="str">
            <v>NUMERO DE SOLICITUDES DE CONTRATACIÓN TRAMITADAS</v>
          </cell>
          <cell r="C13" t="str">
            <v>Constante</v>
          </cell>
          <cell r="D13">
            <v>1</v>
          </cell>
          <cell r="E13">
            <v>1</v>
          </cell>
          <cell r="F13">
            <v>1</v>
          </cell>
          <cell r="G13">
            <v>0.94</v>
          </cell>
          <cell r="H13">
            <v>1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</row>
        <row r="14">
          <cell r="B14" t="str">
            <v>PORCENTAJE SERVICIOS ADMINISTRATIVOS GESTIONADOS</v>
          </cell>
          <cell r="C14" t="str">
            <v>Constante</v>
          </cell>
          <cell r="D14">
            <v>1</v>
          </cell>
          <cell r="E14">
            <v>1</v>
          </cell>
          <cell r="F14">
            <v>1</v>
          </cell>
          <cell r="G14">
            <v>0.94</v>
          </cell>
          <cell r="H14">
            <v>1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</row>
        <row r="15">
          <cell r="B15" t="str">
            <v xml:space="preserve">PORCENTAJE DE EJECUCIÓN DE LOS RECURSOS DE FUNCIONAMIENTO </v>
          </cell>
          <cell r="C15" t="str">
            <v>Creciente</v>
          </cell>
          <cell r="D15">
            <v>0.9</v>
          </cell>
          <cell r="E15">
            <v>0.76890000000000003</v>
          </cell>
          <cell r="F15">
            <v>0.92</v>
          </cell>
          <cell r="G15">
            <v>0.35</v>
          </cell>
          <cell r="H15">
            <v>0.93</v>
          </cell>
          <cell r="I15">
            <v>0</v>
          </cell>
          <cell r="J15">
            <v>0.94</v>
          </cell>
          <cell r="K15">
            <v>0</v>
          </cell>
          <cell r="L15">
            <v>0</v>
          </cell>
        </row>
        <row r="16">
          <cell r="A16" t="str">
            <v>DIRECCIÓN DISTRITAL DE ASUNTOS DISCIPLINARIOS</v>
          </cell>
          <cell r="B16" t="str">
            <v xml:space="preserve">AVANCE EN LA HERRAMIENTA DE SEGUIMIENTO Y CONTROL A LAS DIRECTIVAS EN MATERIA DISCIPLINARIA. </v>
          </cell>
          <cell r="C16" t="str">
            <v>Suma</v>
          </cell>
          <cell r="D16">
            <v>0.6</v>
          </cell>
          <cell r="E16">
            <v>0.6</v>
          </cell>
          <cell r="F16">
            <v>0.4</v>
          </cell>
          <cell r="G16">
            <v>0.1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 xml:space="preserve">PORCENTAJE DE QUEJAS DISCIPLINARIAS RADICADAS EN LA DIRECCIÓN DISTRITAL DE ASUNTOS DISCIPLINARIOS </v>
          </cell>
          <cell r="C17" t="str">
            <v>Constante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</row>
        <row r="18">
          <cell r="B18" t="str">
            <v>AVANCE EN LA METODOLOGÍA DE VERIFICACIÓN Y ACTUALIZACIÓN DEL S.I.D. 3</v>
          </cell>
          <cell r="C18" t="str">
            <v>Suma</v>
          </cell>
          <cell r="D18">
            <v>0.4</v>
          </cell>
          <cell r="E18">
            <v>0.39999999999999997</v>
          </cell>
          <cell r="F18">
            <v>0</v>
          </cell>
          <cell r="G18">
            <v>0.6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</row>
        <row r="19">
          <cell r="A19" t="str">
            <v>DIRECCIÓN DISTRITAL DE DEFENSA JUDICIAL Y PREVENCIÓN DEL DAÑO ANTIJURÍDICO</v>
          </cell>
          <cell r="B19" t="str">
            <v>ENTIDADES DISTRITALES CON SEGUIMIENTO A LA INFORMACIÓN REGISTRADA EN SIPROJ</v>
          </cell>
          <cell r="C19" t="str">
            <v>Constante</v>
          </cell>
          <cell r="D19">
            <v>1</v>
          </cell>
          <cell r="E19">
            <v>1</v>
          </cell>
          <cell r="F19">
            <v>1</v>
          </cell>
          <cell r="G19">
            <v>0.25</v>
          </cell>
          <cell r="H19">
            <v>1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</row>
        <row r="20">
          <cell r="B20" t="str">
            <v>PROCESOS JUDICIALES Y EXTRAJUDICIALES DE LA D.D.D.J. REPRESENTADOS JURÍDICAMENTE</v>
          </cell>
          <cell r="C20" t="str">
            <v>Constante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</row>
        <row r="21">
          <cell r="B21" t="str">
            <v>DIRECTRICES O PROYECTOS NORMATIVOS ELABORADOS DE REPRESENTACIÓN JUDICIAL Y EXTRAJUDICIAL PARA LA ADMINISTRACIÓN DISTRITAL</v>
          </cell>
          <cell r="C21" t="str">
            <v>Suma</v>
          </cell>
          <cell r="D21">
            <v>2</v>
          </cell>
          <cell r="E21">
            <v>7</v>
          </cell>
          <cell r="F21">
            <v>2</v>
          </cell>
          <cell r="G21">
            <v>0</v>
          </cell>
          <cell r="H21">
            <v>2</v>
          </cell>
          <cell r="I21">
            <v>0</v>
          </cell>
          <cell r="J21">
            <v>2</v>
          </cell>
          <cell r="K21">
            <v>0</v>
          </cell>
          <cell r="L21">
            <v>0</v>
          </cell>
        </row>
        <row r="22">
          <cell r="A22" t="str">
            <v>DIRECCIÓN DISTRITAL DE DOCTRINA Y ASUNTOS NORMATIVOS</v>
          </cell>
          <cell r="B22" t="str">
            <v>CONSTRUCCIÓN Y PUESTA EN FUNCIONAMIENTO DEL COMITÉ DE DOCTRINA.</v>
          </cell>
          <cell r="C22" t="str">
            <v>Suma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IMPLEMENTACIÓN DE LA HERRAMIENTA DE SEGUIMIENTO DE LA DDDAN</v>
          </cell>
          <cell r="C23" t="str">
            <v>Suma</v>
          </cell>
          <cell r="D23">
            <v>0.6</v>
          </cell>
          <cell r="E23">
            <v>0.6</v>
          </cell>
          <cell r="F23">
            <v>0.4</v>
          </cell>
          <cell r="G23">
            <v>0.4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AVANCE EN LA CONSTRUCCIÓN Y PUESTA EN FUNCIONAMIENTO DEL ESPACIO DE DIÁLOGO JURÍDICO.</v>
          </cell>
          <cell r="C24" t="str">
            <v>Suma</v>
          </cell>
          <cell r="D24">
            <v>0</v>
          </cell>
          <cell r="E24">
            <v>0</v>
          </cell>
          <cell r="F24">
            <v>1</v>
          </cell>
          <cell r="G24">
            <v>0.1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DIRECCIÓN DISTRITAL DE INSPECCIÓN, VIGILANCIA Y CONTROL DE PERSONAS JURÍDICAS SIN ÁNIMO DE LUCRO</v>
          </cell>
          <cell r="B25" t="str">
            <v>AVANCE DEL DOCUMENTO TÉCNICO PARA LA FORMULACIÓN DE POLÍTICA DE IVC EN EL DISTRITO CAPITAL</v>
          </cell>
          <cell r="C25" t="str">
            <v>Creciente</v>
          </cell>
          <cell r="D25">
            <v>0.3</v>
          </cell>
          <cell r="E25">
            <v>0.3</v>
          </cell>
          <cell r="F25">
            <v>0.6</v>
          </cell>
          <cell r="G25">
            <v>0.3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AVANCE EN EL FORTALECMIENTO DE UN CANAL  DE COMUNICACIÓN QUE OPTIMICE LA ATENCIÓN A LA CIUDADANÍA</v>
          </cell>
          <cell r="C26" t="str">
            <v>Suma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</row>
        <row r="27">
          <cell r="B27" t="str">
            <v>ESTRATEGIA PARA LA OPTIMIZACIÓN DEL SIPEJ</v>
          </cell>
          <cell r="C27" t="str">
            <v>Suma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</row>
        <row r="28">
          <cell r="B28" t="str">
            <v>PROCESOS ADMINISTRATIVOS SANCIONATORIOS TERMINADOS</v>
          </cell>
          <cell r="C28" t="str">
            <v>Constante</v>
          </cell>
          <cell r="D28">
            <v>0.8</v>
          </cell>
          <cell r="E28">
            <v>0.9</v>
          </cell>
          <cell r="F28">
            <v>0.8</v>
          </cell>
          <cell r="G28">
            <v>0.16</v>
          </cell>
          <cell r="H28">
            <v>0.8</v>
          </cell>
          <cell r="I28">
            <v>0</v>
          </cell>
          <cell r="J28">
            <v>0.8</v>
          </cell>
          <cell r="K28">
            <v>0</v>
          </cell>
          <cell r="L28">
            <v>0</v>
          </cell>
        </row>
        <row r="29">
          <cell r="A29" t="str">
            <v>DIRECCIÓN DISTRITAL DE POLÍTICA E INFORMÁTICA JURÍDICA</v>
          </cell>
          <cell r="B29" t="str">
            <v>DOCUMENTO PARA LA CONSTRUCCIÓN DE LA HERRAMIENTA TECNOLÓGICA</v>
          </cell>
          <cell r="C29" t="str">
            <v>Suma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INCORPORACIÓN DE LA NORMATIVIDAD A REGIMEN LEGAL</v>
          </cell>
          <cell r="C30" t="str">
            <v>Constante</v>
          </cell>
          <cell r="D30">
            <v>1</v>
          </cell>
          <cell r="E30">
            <v>1</v>
          </cell>
          <cell r="F30">
            <v>1</v>
          </cell>
          <cell r="G30">
            <v>0.25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</row>
        <row r="31">
          <cell r="B31" t="str">
            <v>LINEAMIENTOS NORMATIVOS EXPEDIDOS Y PUBLICADOS EN REGIMEN LEGAL</v>
          </cell>
          <cell r="C31" t="str">
            <v>Suma</v>
          </cell>
          <cell r="D31">
            <v>8</v>
          </cell>
          <cell r="E31">
            <v>9</v>
          </cell>
          <cell r="F31">
            <v>8</v>
          </cell>
          <cell r="G31">
            <v>4</v>
          </cell>
          <cell r="H31">
            <v>8</v>
          </cell>
          <cell r="I31">
            <v>0</v>
          </cell>
          <cell r="J31">
            <v>8</v>
          </cell>
          <cell r="K31">
            <v>0</v>
          </cell>
          <cell r="L31">
            <v>0</v>
          </cell>
        </row>
        <row r="32">
          <cell r="A32" t="str">
            <v>OFICINA ASESORA DE PLANEACIÓN</v>
          </cell>
          <cell r="B32" t="str">
            <v>PORCENTAJE DE CUMPLIMIENTO PARA LA CONSTRUCCIÓN DE LA PLATAFORMA ESTRATÉGICA DE LA SJD</v>
          </cell>
          <cell r="C32" t="str">
            <v>Suma</v>
          </cell>
          <cell r="D32">
            <v>0</v>
          </cell>
          <cell r="E32">
            <v>0.5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</row>
        <row r="33">
          <cell r="B33" t="str">
            <v>PORCENTAJE DE AVANCE EN LA ESTRATEGIA ORIENTADA A MEJORAR LAS PRÁCTICAS DE GESTIÓN INSTITUCIONAL</v>
          </cell>
          <cell r="C33" t="str">
            <v>Creciente</v>
          </cell>
          <cell r="D33">
            <v>0.3</v>
          </cell>
          <cell r="E33">
            <v>0.3</v>
          </cell>
          <cell r="F33">
            <v>0.6</v>
          </cell>
          <cell r="G33">
            <v>0</v>
          </cell>
          <cell r="H33">
            <v>0.9</v>
          </cell>
          <cell r="I33">
            <v>0</v>
          </cell>
          <cell r="J33">
            <v>1</v>
          </cell>
          <cell r="K33">
            <v>0</v>
          </cell>
          <cell r="L33">
            <v>0</v>
          </cell>
        </row>
        <row r="34">
          <cell r="B34" t="str">
            <v>PORCENTAJE DE AVANCE EN EL DISEÑO DE ESTRATEGIAS DE POSICIONAMIENTO PROPUESTAS POR LA OAP DE LA SJD</v>
          </cell>
          <cell r="C34" t="str">
            <v>Suma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 xml:space="preserve">NÚMERO DE INFORMES DE SEGUIMIENTO DE LA GESTIÓN DE LA SJD BAJO LA HERRAMIENTA BSC PRESENTADOS </v>
          </cell>
          <cell r="C35" t="str">
            <v>Suma</v>
          </cell>
          <cell r="D35">
            <v>1</v>
          </cell>
          <cell r="E35">
            <v>1</v>
          </cell>
          <cell r="F35">
            <v>4</v>
          </cell>
          <cell r="G35">
            <v>0</v>
          </cell>
          <cell r="H35">
            <v>4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</row>
        <row r="36">
          <cell r="A36" t="str">
            <v>OFICINA DE CONTROL INTERNO</v>
          </cell>
          <cell r="B36" t="str">
            <v>NUMERO DE SEGUIMIENTOS AL PLAN DE MEJORAMIENTO.</v>
          </cell>
          <cell r="C36" t="str">
            <v>Suma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</row>
        <row r="37">
          <cell r="B37" t="str">
            <v>PORCENTAJE DE CUMPLIMIENTO DEL PLAN ANUAL DE AUDITORIA</v>
          </cell>
          <cell r="C37" t="str">
            <v>Suma</v>
          </cell>
          <cell r="D37">
            <v>1</v>
          </cell>
          <cell r="E37">
            <v>1</v>
          </cell>
          <cell r="F37">
            <v>1</v>
          </cell>
          <cell r="G37">
            <v>0.16700000000000001</v>
          </cell>
          <cell r="H37">
            <v>1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</row>
        <row r="38">
          <cell r="A38" t="str">
            <v xml:space="preserve">OFICINA DE TECNOLOGÍAS DE LA INFORMACIÓN Y LAS COMUNICACIONES </v>
          </cell>
          <cell r="B38" t="str">
            <v>AVANCE EN LA ACTUALIZACIÓN DEL SOFTWARE ADMINISTRATIVO Y MISIONAL</v>
          </cell>
          <cell r="C38" t="str">
            <v>Suma</v>
          </cell>
          <cell r="D38">
            <v>0.35</v>
          </cell>
          <cell r="E38">
            <v>0.35</v>
          </cell>
          <cell r="F38">
            <v>0.35</v>
          </cell>
          <cell r="G38">
            <v>0</v>
          </cell>
          <cell r="H38">
            <v>0.3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PORCENTAJE DE AVANCE EN EL  IMPLEMENTACIÓN  DE LA INFRAESTRUCTURA TECNOLÓGICA QUE SOPORTA LOS SISTEMAS DE INFORMACIÓN JURÍDICOS</v>
          </cell>
          <cell r="C39" t="str">
            <v>Suma</v>
          </cell>
          <cell r="D39">
            <v>0.17</v>
          </cell>
          <cell r="E39">
            <v>0.14000000000000001</v>
          </cell>
          <cell r="F39">
            <v>0.3</v>
          </cell>
          <cell r="G39">
            <v>0.05</v>
          </cell>
          <cell r="H39">
            <v>0.3</v>
          </cell>
          <cell r="I39">
            <v>0</v>
          </cell>
          <cell r="J39">
            <v>0.2</v>
          </cell>
          <cell r="K39">
            <v>0</v>
          </cell>
          <cell r="L39">
            <v>0</v>
          </cell>
        </row>
        <row r="40">
          <cell r="B40" t="str">
            <v>AVANCE EN LA IMPLEMENTACIÓN DE LA ARQUITECTURA EMPRESARIAL TIC EN LA SJD</v>
          </cell>
          <cell r="C40" t="str">
            <v>Suma</v>
          </cell>
          <cell r="D40">
            <v>0.1</v>
          </cell>
          <cell r="E40">
            <v>0.1</v>
          </cell>
          <cell r="F40">
            <v>0.4</v>
          </cell>
          <cell r="G40">
            <v>0</v>
          </cell>
          <cell r="H40">
            <v>0.25</v>
          </cell>
          <cell r="I40">
            <v>0</v>
          </cell>
          <cell r="J40">
            <v>0.25</v>
          </cell>
          <cell r="K40">
            <v>0</v>
          </cell>
          <cell r="L40">
            <v>0</v>
          </cell>
        </row>
        <row r="41">
          <cell r="A41" t="str">
            <v>SUBSECRETARÍA JURÍDICA DISTRITAL</v>
          </cell>
          <cell r="B41" t="str">
            <v>EJECUCIÓN DEL PROYECTO DE INVERSIÓN CON CÓDIGO 7501</v>
          </cell>
          <cell r="C41" t="str">
            <v>Constante</v>
          </cell>
          <cell r="D41">
            <v>0.95</v>
          </cell>
          <cell r="E41">
            <v>0.98</v>
          </cell>
          <cell r="F41">
            <v>0.95</v>
          </cell>
          <cell r="G41">
            <v>0</v>
          </cell>
          <cell r="H41">
            <v>0.95</v>
          </cell>
          <cell r="I41">
            <v>0</v>
          </cell>
          <cell r="J41">
            <v>0.95</v>
          </cell>
          <cell r="K41">
            <v>0</v>
          </cell>
          <cell r="L41">
            <v>0</v>
          </cell>
        </row>
        <row r="42">
          <cell r="B42" t="str">
            <v>ENTREGA DEL COMPENDIO DE DOCTRINA JURÍDICA</v>
          </cell>
          <cell r="C42" t="str">
            <v>Suma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 t="str">
            <v>REQUERIMIENTOS JURÍDICOS GESTIONADOS EN LOS TIEMPOS ESTABLECIDOS.</v>
          </cell>
          <cell r="C43" t="str">
            <v>Constante</v>
          </cell>
          <cell r="D43">
            <v>1</v>
          </cell>
          <cell r="E43">
            <v>1</v>
          </cell>
          <cell r="F43">
            <v>1</v>
          </cell>
          <cell r="G43">
            <v>0</v>
          </cell>
          <cell r="H43">
            <v>1</v>
          </cell>
          <cell r="I43">
            <v>0</v>
          </cell>
          <cell r="J43">
            <v>1</v>
          </cell>
          <cell r="K43">
            <v>0</v>
          </cell>
          <cell r="L4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showZeros="0" tabSelected="1" zoomScale="70" zoomScaleNormal="70" zoomScaleSheetLayoutView="100" workbookViewId="0">
      <selection activeCell="B6" sqref="B6:B7"/>
    </sheetView>
  </sheetViews>
  <sheetFormatPr baseColWidth="10" defaultColWidth="0" defaultRowHeight="21" customHeight="1" zeroHeight="1" x14ac:dyDescent="0.35"/>
  <cols>
    <col min="1" max="1" width="7.5703125" style="5" customWidth="1"/>
    <col min="2" max="2" width="198.28515625" style="5" customWidth="1"/>
    <col min="3" max="3" width="19.28515625" style="5" customWidth="1"/>
    <col min="4" max="11" width="9.42578125" style="5" customWidth="1"/>
    <col min="12" max="12" width="3.7109375" style="77" customWidth="1"/>
    <col min="13" max="13" width="11.42578125" style="5" customWidth="1"/>
    <col min="14" max="14" width="11.42578125" style="5" hidden="1" customWidth="1"/>
    <col min="15" max="15" width="37.7109375" style="5" hidden="1" customWidth="1"/>
    <col min="16" max="16" width="30.42578125" style="5" hidden="1" customWidth="1"/>
    <col min="17" max="17" width="35.85546875" style="5" hidden="1" customWidth="1"/>
    <col min="18" max="16384" width="11.42578125" style="5" hidden="1"/>
  </cols>
  <sheetData>
    <row r="1" spans="2:20" s="3" customForma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2:20" s="3" customFormat="1" ht="36" x14ac:dyDescent="0.55000000000000004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2"/>
    </row>
    <row r="3" spans="2:20" s="3" customFormat="1" ht="15" customHeight="1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2"/>
    </row>
    <row r="4" spans="2:20" s="7" customFormat="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2:20" s="3" customFormat="1" ht="35.25" customHeight="1" x14ac:dyDescent="0.25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2"/>
    </row>
    <row r="6" spans="2:20" s="3" customFormat="1" ht="15.75" customHeight="1" x14ac:dyDescent="0.35">
      <c r="B6" s="9" t="s">
        <v>2</v>
      </c>
      <c r="C6" s="10"/>
      <c r="D6" s="11">
        <v>2017</v>
      </c>
      <c r="E6" s="11"/>
      <c r="F6" s="11">
        <v>2018</v>
      </c>
      <c r="G6" s="11"/>
      <c r="H6" s="11">
        <v>2019</v>
      </c>
      <c r="I6" s="11"/>
      <c r="J6" s="11">
        <v>2020</v>
      </c>
      <c r="K6" s="11"/>
      <c r="L6" s="2"/>
    </row>
    <row r="7" spans="2:20" s="14" customFormat="1" ht="18.75" customHeight="1" x14ac:dyDescent="0.35">
      <c r="B7" s="9"/>
      <c r="C7" s="12" t="s">
        <v>3</v>
      </c>
      <c r="D7" s="12" t="s">
        <v>4</v>
      </c>
      <c r="E7" s="12" t="s">
        <v>5</v>
      </c>
      <c r="F7" s="12" t="s">
        <v>4</v>
      </c>
      <c r="G7" s="12" t="s">
        <v>5</v>
      </c>
      <c r="H7" s="12" t="s">
        <v>4</v>
      </c>
      <c r="I7" s="12" t="s">
        <v>5</v>
      </c>
      <c r="J7" s="12" t="s">
        <v>4</v>
      </c>
      <c r="K7" s="12" t="s">
        <v>5</v>
      </c>
      <c r="L7" s="13"/>
      <c r="O7" s="14" t="s">
        <v>6</v>
      </c>
      <c r="P7" s="14" t="s">
        <v>7</v>
      </c>
      <c r="Q7" s="14" t="s">
        <v>8</v>
      </c>
    </row>
    <row r="8" spans="2:20" s="14" customFormat="1" x14ac:dyDescent="0.35"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</row>
    <row r="9" spans="2:20" s="3" customFormat="1" ht="30.75" customHeight="1" thickBot="1" x14ac:dyDescent="0.45">
      <c r="B9" s="16" t="str">
        <f>'[1]TD P. ESTRATEGICO'!A6</f>
        <v>DESPACHO SECRETARÍA JURÍDICA</v>
      </c>
      <c r="C9" s="16"/>
      <c r="D9" s="17"/>
      <c r="E9" s="17"/>
      <c r="F9" s="17"/>
      <c r="G9" s="17"/>
      <c r="H9" s="17"/>
      <c r="I9" s="17"/>
      <c r="J9" s="17"/>
      <c r="K9" s="17"/>
      <c r="L9" s="2"/>
    </row>
    <row r="10" spans="2:20" s="3" customFormat="1" ht="21.75" thickBot="1" x14ac:dyDescent="0.4">
      <c r="B10" s="18" t="str">
        <f>'[1]TD P. ESTRATEGICO'!B6</f>
        <v>PORCENTAJE DE CUMPLIMIENTO DEL PLAN DE COMUNICACIONES DE LA SECRETARÍA JURÍDICA DISTRITAL</v>
      </c>
      <c r="C10" s="19" t="str">
        <f>'[1]TD P. ESTRATEGICO'!C6</f>
        <v>Constante</v>
      </c>
      <c r="D10" s="20">
        <f>'[1]TD P. ESTRATEGICO'!D6</f>
        <v>1</v>
      </c>
      <c r="E10" s="21">
        <f>'[1]TD P. ESTRATEGICO'!E6</f>
        <v>1</v>
      </c>
      <c r="F10" s="22">
        <f>'[1]TD P. ESTRATEGICO'!F6</f>
        <v>1</v>
      </c>
      <c r="G10" s="21">
        <f>'[1]TD P. ESTRATEGICO'!G6</f>
        <v>0.25</v>
      </c>
      <c r="H10" s="23">
        <f>'[1]TD P. ESTRATEGICO'!H6</f>
        <v>1</v>
      </c>
      <c r="I10" s="21"/>
      <c r="J10" s="23">
        <f>'[1]TD P. ESTRATEGICO'!J6</f>
        <v>1</v>
      </c>
      <c r="K10" s="21">
        <f>'[1]TD P. ESTRATEGICO'!K6</f>
        <v>0</v>
      </c>
      <c r="L10" s="24" t="str">
        <f>IF('[1]TD P. ESTRATEGICO'!L6=1,"CUMPLIDA","")</f>
        <v/>
      </c>
      <c r="O10" s="25">
        <f>IFERROR(E10/D10,"")</f>
        <v>1</v>
      </c>
      <c r="P10" s="25">
        <f>IFERROR(G10/F10,"")</f>
        <v>0.25</v>
      </c>
      <c r="Q10" s="25">
        <f>IFERROR(I10/H10,"")</f>
        <v>0</v>
      </c>
      <c r="R10" s="25"/>
      <c r="S10" s="25"/>
      <c r="T10" s="25"/>
    </row>
    <row r="11" spans="2:20" s="29" customFormat="1" x14ac:dyDescent="0.25">
      <c r="B11" s="26"/>
      <c r="C11" s="26"/>
      <c r="D11" s="27"/>
      <c r="E11" s="28"/>
      <c r="F11" s="27"/>
      <c r="G11" s="28"/>
      <c r="H11" s="27"/>
      <c r="I11" s="28"/>
      <c r="J11" s="27"/>
      <c r="K11" s="28"/>
      <c r="L11" s="24" t="str">
        <f>IF('[1]TD P. ESTRATEGICO'!L7=1,"FINALIZADA","")</f>
        <v/>
      </c>
      <c r="O11" s="25" t="str">
        <f t="shared" ref="O11:O69" si="0">IFERROR(E11/D11,"")</f>
        <v/>
      </c>
      <c r="P11" s="30"/>
      <c r="Q11" s="25" t="str">
        <f t="shared" ref="Q11:Q68" si="1">IFERROR(I11/H11,"")</f>
        <v/>
      </c>
      <c r="R11" s="30"/>
      <c r="S11" s="30"/>
      <c r="T11" s="30"/>
    </row>
    <row r="12" spans="2:20" s="3" customFormat="1" ht="27" thickBot="1" x14ac:dyDescent="0.45">
      <c r="B12" s="16" t="str">
        <f>'[1]TD P. ESTRATEGICO'!A7</f>
        <v>DIRECCIÓN DE GESTIÓN CORPORATIVA</v>
      </c>
      <c r="C12" s="16"/>
      <c r="D12" s="31"/>
      <c r="E12" s="32"/>
      <c r="F12" s="31"/>
      <c r="G12" s="32"/>
      <c r="H12" s="31"/>
      <c r="I12" s="32"/>
      <c r="J12" s="31"/>
      <c r="K12" s="32"/>
      <c r="L12" s="24" t="str">
        <f>IF('[1]TD P. ESTRATEGICO'!L8=1,"FINALIZADA","")</f>
        <v/>
      </c>
      <c r="O12" s="25" t="str">
        <f t="shared" si="0"/>
        <v/>
      </c>
      <c r="P12" s="25" t="str">
        <f t="shared" ref="P12:P44" si="2">IFERROR(G12/F12,"")</f>
        <v/>
      </c>
      <c r="Q12" s="25" t="str">
        <f t="shared" si="1"/>
        <v/>
      </c>
      <c r="R12" s="25"/>
      <c r="S12" s="25"/>
      <c r="T12" s="25"/>
    </row>
    <row r="13" spans="2:20" s="3" customFormat="1" x14ac:dyDescent="0.35">
      <c r="B13" s="33" t="str">
        <f>'[1]TD P. ESTRATEGICO'!B7</f>
        <v>IMPLEMENTACIÓN DEL MODELO DE GESTIÓN DOCUMENTAL DE LA SECRETARÍA JURÍDICA DISTRITAL</v>
      </c>
      <c r="C13" s="33" t="str">
        <f>'[1]TD P. ESTRATEGICO'!C7</f>
        <v>Suma</v>
      </c>
      <c r="D13" s="34">
        <f>'[1]TD P. ESTRATEGICO'!D7</f>
        <v>0.5</v>
      </c>
      <c r="E13" s="35">
        <f>'[1]TD P. ESTRATEGICO'!E7</f>
        <v>0.5</v>
      </c>
      <c r="F13" s="36">
        <f>'[1]TD P. ESTRATEGICO'!F7</f>
        <v>0.4</v>
      </c>
      <c r="G13" s="35">
        <f>'[1]TD P. ESTRATEGICO'!G7</f>
        <v>0</v>
      </c>
      <c r="H13" s="36">
        <f>'[1]TD P. ESTRATEGICO'!H7</f>
        <v>0.1</v>
      </c>
      <c r="I13" s="35">
        <f>'[1]TD P. ESTRATEGICO'!I7</f>
        <v>0</v>
      </c>
      <c r="J13" s="36">
        <f>'[1]TD P. ESTRATEGICO'!J7</f>
        <v>0</v>
      </c>
      <c r="K13" s="35">
        <f>'[1]TD P. ESTRATEGICO'!K7</f>
        <v>0</v>
      </c>
      <c r="L13" s="24" t="str">
        <f>IF('[1]TD P. ESTRATEGICO'!L7=1,"CUMPLIDA","")</f>
        <v/>
      </c>
      <c r="O13" s="25">
        <f t="shared" si="0"/>
        <v>1</v>
      </c>
      <c r="P13" s="25">
        <f t="shared" si="2"/>
        <v>0</v>
      </c>
      <c r="Q13" s="25">
        <f t="shared" si="1"/>
        <v>0</v>
      </c>
      <c r="R13" s="25"/>
      <c r="S13" s="25"/>
      <c r="T13" s="25"/>
    </row>
    <row r="14" spans="2:20" s="7" customFormat="1" x14ac:dyDescent="0.35">
      <c r="B14" s="37" t="str">
        <f>'[1]TD P. ESTRATEGICO'!B8</f>
        <v>NIVEL DE SATISFACCIÓN DE LA GESTIÓN DEL TALENTO HUMANO EN LA SJD</v>
      </c>
      <c r="C14" s="37" t="str">
        <f>'[1]TD P. ESTRATEGICO'!C8</f>
        <v>Constante</v>
      </c>
      <c r="D14" s="38">
        <f>'[1]TD P. ESTRATEGICO'!D8</f>
        <v>0.9</v>
      </c>
      <c r="E14" s="39">
        <f>'[1]TD P. ESTRATEGICO'!E8</f>
        <v>0.9</v>
      </c>
      <c r="F14" s="40">
        <f>'[1]TD P. ESTRATEGICO'!F8</f>
        <v>0.91</v>
      </c>
      <c r="G14" s="39">
        <f>'[1]TD P. ESTRATEGICO'!G8</f>
        <v>0</v>
      </c>
      <c r="H14" s="40">
        <f>'[1]TD P. ESTRATEGICO'!H8</f>
        <v>0.92</v>
      </c>
      <c r="I14" s="39">
        <f>'[1]TD P. ESTRATEGICO'!I8</f>
        <v>0</v>
      </c>
      <c r="J14" s="40">
        <f>'[1]TD P. ESTRATEGICO'!J8</f>
        <v>0.93</v>
      </c>
      <c r="K14" s="39">
        <f>'[1]TD P. ESTRATEGICO'!K8</f>
        <v>0</v>
      </c>
      <c r="L14" s="24" t="str">
        <f>IF('[1]TD P. ESTRATEGICO'!L8=1,"CUMPLIDA","")</f>
        <v/>
      </c>
      <c r="O14" s="25">
        <f t="shared" si="0"/>
        <v>1</v>
      </c>
      <c r="P14" s="25">
        <f t="shared" si="2"/>
        <v>0</v>
      </c>
      <c r="Q14" s="25">
        <f t="shared" si="1"/>
        <v>0</v>
      </c>
      <c r="R14" s="25"/>
      <c r="S14" s="25"/>
      <c r="T14" s="25"/>
    </row>
    <row r="15" spans="2:20" s="3" customFormat="1" x14ac:dyDescent="0.35">
      <c r="B15" s="37" t="str">
        <f>'[1]TD P. ESTRATEGICO'!B9</f>
        <v xml:space="preserve">PORCENTAJE DE ACTOS ADMINISTRATIVOS PUBLICADOS, COMUNICADOS Y/O NOTIFICADOS </v>
      </c>
      <c r="C15" s="37" t="str">
        <f>'[1]TD P. ESTRATEGICO'!C9</f>
        <v>Constante</v>
      </c>
      <c r="D15" s="41">
        <f>'[1]TD P. ESTRATEGICO'!D9</f>
        <v>1</v>
      </c>
      <c r="E15" s="42">
        <f>'[1]TD P. ESTRATEGICO'!E9</f>
        <v>1</v>
      </c>
      <c r="F15" s="43">
        <f>'[1]TD P. ESTRATEGICO'!F9</f>
        <v>1</v>
      </c>
      <c r="G15" s="42">
        <f>'[1]TD P. ESTRATEGICO'!G9</f>
        <v>1</v>
      </c>
      <c r="H15" s="43">
        <f>'[1]TD P. ESTRATEGICO'!H9</f>
        <v>1</v>
      </c>
      <c r="I15" s="42">
        <f>'[1]TD P. ESTRATEGICO'!I9</f>
        <v>0</v>
      </c>
      <c r="J15" s="43">
        <f>'[1]TD P. ESTRATEGICO'!J9</f>
        <v>1</v>
      </c>
      <c r="K15" s="42">
        <f>'[1]TD P. ESTRATEGICO'!K9</f>
        <v>0</v>
      </c>
      <c r="L15" s="24" t="str">
        <f>IF('[1]TD P. ESTRATEGICO'!L9=1,"CUMPLIDA","")</f>
        <v/>
      </c>
      <c r="O15" s="25">
        <f t="shared" si="0"/>
        <v>1</v>
      </c>
      <c r="P15" s="25">
        <f t="shared" si="2"/>
        <v>1</v>
      </c>
      <c r="Q15" s="25">
        <f t="shared" si="1"/>
        <v>0</v>
      </c>
      <c r="R15" s="25"/>
      <c r="S15" s="25"/>
      <c r="T15" s="25"/>
    </row>
    <row r="16" spans="2:20" s="3" customFormat="1" x14ac:dyDescent="0.35">
      <c r="B16" s="37" t="str">
        <f>'[1]TD P. ESTRATEGICO'!B10</f>
        <v>AVANCE EN LA PROPUESTA DE MEJORA CONTINUA DE LA DIRECCIÓN DE GESTIÓN CORPORATIVA ELABORADA</v>
      </c>
      <c r="C16" s="37" t="str">
        <f>'[1]TD P. ESTRATEGICO'!C10</f>
        <v>Suma</v>
      </c>
      <c r="D16" s="44">
        <f>'[1]TD P. ESTRATEGICO'!D10</f>
        <v>1</v>
      </c>
      <c r="E16" s="42">
        <f>'[1]TD P. ESTRATEGICO'!E10</f>
        <v>1</v>
      </c>
      <c r="F16" s="45">
        <f>'[1]TD P. ESTRATEGICO'!F10</f>
        <v>0</v>
      </c>
      <c r="G16" s="42">
        <f>'[1]TD P. ESTRATEGICO'!G10</f>
        <v>0</v>
      </c>
      <c r="H16" s="43">
        <f>'[1]TD P. ESTRATEGICO'!H10</f>
        <v>0</v>
      </c>
      <c r="I16" s="42">
        <f>'[1]TD P. ESTRATEGICO'!I10</f>
        <v>0</v>
      </c>
      <c r="J16" s="43">
        <f>'[1]TD P. ESTRATEGICO'!J10</f>
        <v>0</v>
      </c>
      <c r="K16" s="42">
        <f>'[1]TD P. ESTRATEGICO'!K10</f>
        <v>0</v>
      </c>
      <c r="L16" s="24" t="str">
        <f>IF('[1]TD P. ESTRATEGICO'!L10=1,"CUMPLIDA","")</f>
        <v/>
      </c>
      <c r="O16" s="25">
        <f t="shared" si="0"/>
        <v>1</v>
      </c>
      <c r="P16" s="25" t="str">
        <f t="shared" si="2"/>
        <v/>
      </c>
      <c r="Q16" s="25" t="str">
        <f t="shared" si="1"/>
        <v/>
      </c>
      <c r="R16" s="25"/>
      <c r="S16" s="25"/>
      <c r="T16" s="25"/>
    </row>
    <row r="17" spans="2:20" x14ac:dyDescent="0.35">
      <c r="B17" s="37" t="str">
        <f>'[1]TD P. ESTRATEGICO'!B11</f>
        <v>PORCENTAJE DE ASIGNACIÓN DE REQUERIMIENTOS A TRAVÉS DEL SDQS</v>
      </c>
      <c r="C17" s="37" t="str">
        <f>'[1]TD P. ESTRATEGICO'!C11</f>
        <v>Constante</v>
      </c>
      <c r="D17" s="38">
        <f>'[1]TD P. ESTRATEGICO'!D11</f>
        <v>1</v>
      </c>
      <c r="E17" s="39">
        <f>'[1]TD P. ESTRATEGICO'!E11</f>
        <v>1</v>
      </c>
      <c r="F17" s="46">
        <f>'[1]TD P. ESTRATEGICO'!F11</f>
        <v>1</v>
      </c>
      <c r="G17" s="39">
        <f>'[1]TD P. ESTRATEGICO'!G11</f>
        <v>1</v>
      </c>
      <c r="H17" s="40">
        <f>'[1]TD P. ESTRATEGICO'!H11</f>
        <v>1</v>
      </c>
      <c r="I17" s="39">
        <f>'[1]TD P. ESTRATEGICO'!I11</f>
        <v>0</v>
      </c>
      <c r="J17" s="40">
        <f>'[1]TD P. ESTRATEGICO'!J11</f>
        <v>1</v>
      </c>
      <c r="K17" s="39">
        <f>'[1]TD P. ESTRATEGICO'!K11</f>
        <v>0</v>
      </c>
      <c r="L17" s="24" t="str">
        <f>IF('[1]TD P. ESTRATEGICO'!L11=1,"CUMPLIDA","")</f>
        <v/>
      </c>
      <c r="O17" s="25">
        <f t="shared" si="0"/>
        <v>1</v>
      </c>
      <c r="P17" s="25">
        <f t="shared" si="2"/>
        <v>1</v>
      </c>
      <c r="Q17" s="25">
        <f t="shared" si="1"/>
        <v>0</v>
      </c>
      <c r="R17" s="25"/>
      <c r="S17" s="25"/>
      <c r="T17" s="25"/>
    </row>
    <row r="18" spans="2:20" s="7" customFormat="1" x14ac:dyDescent="0.35">
      <c r="B18" s="37" t="str">
        <f>'[1]TD P. ESTRATEGICO'!B12</f>
        <v>PORCENTAJE DE AVANCE EN IMPLEMENTACIÓN DEL MODELO DE GESTIÓN DEL TALENTO HUMANO.</v>
      </c>
      <c r="C18" s="37" t="str">
        <f>'[1]TD P. ESTRATEGICO'!C12</f>
        <v>Creciente</v>
      </c>
      <c r="D18" s="38">
        <f>'[1]TD P. ESTRATEGICO'!D12</f>
        <v>0.25</v>
      </c>
      <c r="E18" s="39">
        <f>'[1]TD P. ESTRATEGICO'!E12</f>
        <v>0.25</v>
      </c>
      <c r="F18" s="46">
        <f>'[1]TD P. ESTRATEGICO'!F12</f>
        <v>0.75</v>
      </c>
      <c r="G18" s="39">
        <f>'[1]TD P. ESTRATEGICO'!G12</f>
        <v>0</v>
      </c>
      <c r="H18" s="40">
        <f>'[1]TD P. ESTRATEGICO'!H12</f>
        <v>0.9</v>
      </c>
      <c r="I18" s="39">
        <f>'[1]TD P. ESTRATEGICO'!I12</f>
        <v>0</v>
      </c>
      <c r="J18" s="40">
        <f>'[1]TD P. ESTRATEGICO'!J12</f>
        <v>1</v>
      </c>
      <c r="K18" s="39">
        <f>'[1]TD P. ESTRATEGICO'!K12</f>
        <v>0</v>
      </c>
      <c r="L18" s="24" t="str">
        <f>IF('[1]TD P. ESTRATEGICO'!L12=1,"CUMPLIDA","")</f>
        <v/>
      </c>
      <c r="O18" s="25">
        <f t="shared" si="0"/>
        <v>1</v>
      </c>
      <c r="P18" s="25">
        <f t="shared" si="2"/>
        <v>0</v>
      </c>
      <c r="Q18" s="25">
        <f t="shared" si="1"/>
        <v>0</v>
      </c>
      <c r="R18" s="25"/>
      <c r="S18" s="25"/>
      <c r="T18" s="25"/>
    </row>
    <row r="19" spans="2:20" s="3" customFormat="1" x14ac:dyDescent="0.35">
      <c r="B19" s="37" t="str">
        <f>'[1]TD P. ESTRATEGICO'!B13</f>
        <v>NUMERO DE SOLICITUDES DE CONTRATACIÓN TRAMITADAS</v>
      </c>
      <c r="C19" s="37" t="str">
        <f>'[1]TD P. ESTRATEGICO'!C13</f>
        <v>Constante</v>
      </c>
      <c r="D19" s="38">
        <f>'[1]TD P. ESTRATEGICO'!D13</f>
        <v>1</v>
      </c>
      <c r="E19" s="39">
        <f>'[1]TD P. ESTRATEGICO'!E13</f>
        <v>1</v>
      </c>
      <c r="F19" s="46">
        <f>'[1]TD P. ESTRATEGICO'!F13</f>
        <v>1</v>
      </c>
      <c r="G19" s="39">
        <f>'[1]TD P. ESTRATEGICO'!G13</f>
        <v>0.94</v>
      </c>
      <c r="H19" s="40">
        <f>'[1]TD P. ESTRATEGICO'!H13</f>
        <v>1</v>
      </c>
      <c r="I19" s="39">
        <f>'[1]TD P. ESTRATEGICO'!I13</f>
        <v>0</v>
      </c>
      <c r="J19" s="40">
        <f>'[1]TD P. ESTRATEGICO'!J13</f>
        <v>1</v>
      </c>
      <c r="K19" s="39">
        <f>'[1]TD P. ESTRATEGICO'!K13</f>
        <v>0</v>
      </c>
      <c r="L19" s="24" t="str">
        <f>IF('[1]TD P. ESTRATEGICO'!L13=1,"CUMPLIDA","")</f>
        <v/>
      </c>
      <c r="O19" s="25">
        <f t="shared" si="0"/>
        <v>1</v>
      </c>
      <c r="P19" s="25">
        <f t="shared" si="2"/>
        <v>0.94</v>
      </c>
      <c r="Q19" s="25">
        <f t="shared" si="1"/>
        <v>0</v>
      </c>
      <c r="R19" s="25"/>
      <c r="S19" s="25"/>
      <c r="T19" s="25"/>
    </row>
    <row r="20" spans="2:20" s="3" customFormat="1" x14ac:dyDescent="0.35">
      <c r="B20" s="37" t="str">
        <f>'[1]TD P. ESTRATEGICO'!B14</f>
        <v>PORCENTAJE SERVICIOS ADMINISTRATIVOS GESTIONADOS</v>
      </c>
      <c r="C20" s="37" t="str">
        <f>'[1]TD P. ESTRATEGICO'!C14</f>
        <v>Constante</v>
      </c>
      <c r="D20" s="38">
        <f>'[1]TD P. ESTRATEGICO'!D14</f>
        <v>1</v>
      </c>
      <c r="E20" s="39">
        <f>'[1]TD P. ESTRATEGICO'!E14</f>
        <v>1</v>
      </c>
      <c r="F20" s="46">
        <f>'[1]TD P. ESTRATEGICO'!F14</f>
        <v>1</v>
      </c>
      <c r="G20" s="39">
        <f>'[1]TD P. ESTRATEGICO'!G14</f>
        <v>0.94</v>
      </c>
      <c r="H20" s="40">
        <f>'[1]TD P. ESTRATEGICO'!H14</f>
        <v>1</v>
      </c>
      <c r="I20" s="39">
        <f>'[1]TD P. ESTRATEGICO'!I14</f>
        <v>0</v>
      </c>
      <c r="J20" s="40">
        <f>'[1]TD P. ESTRATEGICO'!J14</f>
        <v>1</v>
      </c>
      <c r="K20" s="39">
        <f>'[1]TD P. ESTRATEGICO'!K14</f>
        <v>0</v>
      </c>
      <c r="L20" s="24" t="str">
        <f>IF('[1]TD P. ESTRATEGICO'!L14=1,"CUMPLIDA","")</f>
        <v/>
      </c>
      <c r="O20" s="25">
        <f t="shared" si="0"/>
        <v>1</v>
      </c>
      <c r="P20" s="25">
        <f t="shared" si="2"/>
        <v>0.94</v>
      </c>
      <c r="Q20" s="25">
        <f t="shared" si="1"/>
        <v>0</v>
      </c>
      <c r="R20" s="25"/>
      <c r="S20" s="25"/>
      <c r="T20" s="25"/>
    </row>
    <row r="21" spans="2:20" s="3" customFormat="1" ht="21.75" thickBot="1" x14ac:dyDescent="0.4">
      <c r="B21" s="47" t="str">
        <f>'[1]TD P. ESTRATEGICO'!B15</f>
        <v xml:space="preserve">PORCENTAJE DE EJECUCIÓN DE LOS RECURSOS DE FUNCIONAMIENTO </v>
      </c>
      <c r="C21" s="47" t="str">
        <f>'[1]TD P. ESTRATEGICO'!C15</f>
        <v>Creciente</v>
      </c>
      <c r="D21" s="48">
        <f>'[1]TD P. ESTRATEGICO'!D15</f>
        <v>0.9</v>
      </c>
      <c r="E21" s="49">
        <f>'[1]TD P. ESTRATEGICO'!E15</f>
        <v>0.76890000000000003</v>
      </c>
      <c r="F21" s="50">
        <f>'[1]TD P. ESTRATEGICO'!F15</f>
        <v>0.92</v>
      </c>
      <c r="G21" s="49">
        <f>'[1]TD P. ESTRATEGICO'!G15</f>
        <v>0.35</v>
      </c>
      <c r="H21" s="51">
        <f>'[1]TD P. ESTRATEGICO'!H15</f>
        <v>0.93</v>
      </c>
      <c r="I21" s="49">
        <f>'[1]TD P. ESTRATEGICO'!I15</f>
        <v>0</v>
      </c>
      <c r="J21" s="51">
        <f>'[1]TD P. ESTRATEGICO'!J15</f>
        <v>0.94</v>
      </c>
      <c r="K21" s="49">
        <f>'[1]TD P. ESTRATEGICO'!K15</f>
        <v>0</v>
      </c>
      <c r="L21" s="24" t="str">
        <f>IF('[1]TD P. ESTRATEGICO'!L15=1,"CUMPLIDA","")</f>
        <v/>
      </c>
      <c r="O21" s="25">
        <f t="shared" si="0"/>
        <v>0.85433333333333339</v>
      </c>
      <c r="P21" s="25">
        <f t="shared" si="2"/>
        <v>0.38043478260869562</v>
      </c>
      <c r="Q21" s="25">
        <f t="shared" si="1"/>
        <v>0</v>
      </c>
      <c r="R21" s="25"/>
      <c r="S21" s="25"/>
      <c r="T21" s="25"/>
    </row>
    <row r="22" spans="2:20" s="54" customFormat="1" x14ac:dyDescent="0.35">
      <c r="B22" s="26"/>
      <c r="C22" s="26"/>
      <c r="D22" s="52"/>
      <c r="E22" s="53"/>
      <c r="F22" s="52"/>
      <c r="G22" s="53"/>
      <c r="H22" s="52"/>
      <c r="I22" s="53"/>
      <c r="J22" s="52"/>
      <c r="K22" s="53"/>
      <c r="L22" s="24"/>
      <c r="O22" s="25" t="str">
        <f t="shared" si="0"/>
        <v/>
      </c>
      <c r="P22" s="30"/>
      <c r="Q22" s="25" t="str">
        <f t="shared" si="1"/>
        <v/>
      </c>
      <c r="R22" s="30"/>
      <c r="S22" s="30"/>
      <c r="T22" s="30"/>
    </row>
    <row r="23" spans="2:20" s="3" customFormat="1" ht="30.75" customHeight="1" thickBot="1" x14ac:dyDescent="0.45">
      <c r="B23" s="16" t="str">
        <f>'[1]TD P. ESTRATEGICO'!A16</f>
        <v>DIRECCIÓN DISTRITAL DE ASUNTOS DISCIPLINARIOS</v>
      </c>
      <c r="C23" s="16"/>
      <c r="D23" s="17"/>
      <c r="E23" s="55"/>
      <c r="F23" s="17"/>
      <c r="G23" s="55"/>
      <c r="H23" s="17"/>
      <c r="I23" s="55"/>
      <c r="J23" s="17"/>
      <c r="K23" s="55"/>
      <c r="L23" s="24"/>
      <c r="O23" s="25" t="str">
        <f t="shared" si="0"/>
        <v/>
      </c>
      <c r="P23" s="25" t="str">
        <f t="shared" si="2"/>
        <v/>
      </c>
      <c r="Q23" s="25" t="str">
        <f t="shared" si="1"/>
        <v/>
      </c>
      <c r="R23" s="25"/>
      <c r="S23" s="25"/>
      <c r="T23" s="25"/>
    </row>
    <row r="24" spans="2:20" s="3" customFormat="1" x14ac:dyDescent="0.35">
      <c r="B24" s="33" t="str">
        <f>'[1]TD P. ESTRATEGICO'!B16</f>
        <v xml:space="preserve">AVANCE EN LA HERRAMIENTA DE SEGUIMIENTO Y CONTROL A LAS DIRECTIVAS EN MATERIA DISCIPLINARIA. </v>
      </c>
      <c r="C24" s="33" t="str">
        <f>'[1]TD P. ESTRATEGICO'!C16</f>
        <v>Suma</v>
      </c>
      <c r="D24" s="34">
        <f>'[1]TD P. ESTRATEGICO'!D16</f>
        <v>0.6</v>
      </c>
      <c r="E24" s="35">
        <f>'[1]TD P. ESTRATEGICO'!E16</f>
        <v>0.6</v>
      </c>
      <c r="F24" s="36">
        <f>'[1]TD P. ESTRATEGICO'!F16</f>
        <v>0.4</v>
      </c>
      <c r="G24" s="35">
        <f>'[1]TD P. ESTRATEGICO'!G16</f>
        <v>0.1</v>
      </c>
      <c r="H24" s="36">
        <f>'[1]TD P. ESTRATEGICO'!H16</f>
        <v>0</v>
      </c>
      <c r="I24" s="35">
        <f>'[1]TD P. ESTRATEGICO'!I16</f>
        <v>0</v>
      </c>
      <c r="J24" s="36">
        <f>'[1]TD P. ESTRATEGICO'!J16</f>
        <v>0</v>
      </c>
      <c r="K24" s="35">
        <f>'[1]TD P. ESTRATEGICO'!K16</f>
        <v>0</v>
      </c>
      <c r="L24" s="24" t="str">
        <f>IF('[1]TD P. ESTRATEGICO'!L16=1,"CUMPLIDA","")</f>
        <v/>
      </c>
      <c r="O24" s="25">
        <f t="shared" si="0"/>
        <v>1</v>
      </c>
      <c r="P24" s="25">
        <f t="shared" si="2"/>
        <v>0.25</v>
      </c>
      <c r="Q24" s="25" t="str">
        <f t="shared" si="1"/>
        <v/>
      </c>
      <c r="R24" s="25"/>
      <c r="S24" s="25"/>
      <c r="T24" s="25"/>
    </row>
    <row r="25" spans="2:20" s="3" customFormat="1" x14ac:dyDescent="0.35">
      <c r="B25" s="37" t="str">
        <f>'[1]TD P. ESTRATEGICO'!B17</f>
        <v xml:space="preserve">PORCENTAJE DE QUEJAS DISCIPLINARIAS RADICADAS EN LA DIRECCIÓN DISTRITAL DE ASUNTOS DISCIPLINARIOS </v>
      </c>
      <c r="C25" s="37" t="str">
        <f>'[1]TD P. ESTRATEGICO'!C17</f>
        <v>Constante</v>
      </c>
      <c r="D25" s="38">
        <f>'[1]TD P. ESTRATEGICO'!D17</f>
        <v>0</v>
      </c>
      <c r="E25" s="39">
        <f>'[1]TD P. ESTRATEGICO'!E17</f>
        <v>0</v>
      </c>
      <c r="F25" s="40">
        <f>'[1]TD P. ESTRATEGICO'!F17</f>
        <v>1</v>
      </c>
      <c r="G25" s="39">
        <f>'[1]TD P. ESTRATEGICO'!G17</f>
        <v>0</v>
      </c>
      <c r="H25" s="40">
        <f>'[1]TD P. ESTRATEGICO'!H17</f>
        <v>1</v>
      </c>
      <c r="I25" s="39">
        <f>'[1]TD P. ESTRATEGICO'!I17</f>
        <v>0</v>
      </c>
      <c r="J25" s="40">
        <f>'[1]TD P. ESTRATEGICO'!J17</f>
        <v>1</v>
      </c>
      <c r="K25" s="39">
        <f>'[1]TD P. ESTRATEGICO'!K17</f>
        <v>0</v>
      </c>
      <c r="L25" s="24" t="str">
        <f>IF('[1]TD P. ESTRATEGICO'!L17=1,"CUMPLIDA","")</f>
        <v/>
      </c>
      <c r="O25" s="25" t="str">
        <f t="shared" si="0"/>
        <v/>
      </c>
      <c r="P25" s="25">
        <f t="shared" si="2"/>
        <v>0</v>
      </c>
      <c r="Q25" s="25">
        <f t="shared" si="1"/>
        <v>0</v>
      </c>
      <c r="R25" s="25"/>
      <c r="S25" s="25"/>
      <c r="T25" s="25"/>
    </row>
    <row r="26" spans="2:20" s="3" customFormat="1" ht="21.75" thickBot="1" x14ac:dyDescent="0.4">
      <c r="B26" s="47" t="str">
        <f>'[1]TD P. ESTRATEGICO'!B18</f>
        <v>AVANCE EN LA METODOLOGÍA DE VERIFICACIÓN Y ACTUALIZACIÓN DEL S.I.D. 3</v>
      </c>
      <c r="C26" s="47" t="str">
        <f>'[1]TD P. ESTRATEGICO'!C18</f>
        <v>Suma</v>
      </c>
      <c r="D26" s="56">
        <f>'[1]TD P. ESTRATEGICO'!D18</f>
        <v>0.4</v>
      </c>
      <c r="E26" s="57">
        <f>'[1]TD P. ESTRATEGICO'!E18</f>
        <v>0.39999999999999997</v>
      </c>
      <c r="F26" s="58">
        <f>'[1]TD P. ESTRATEGICO'!F18</f>
        <v>0</v>
      </c>
      <c r="G26" s="57">
        <f>'[1]TD P. ESTRATEGICO'!G18</f>
        <v>0.6</v>
      </c>
      <c r="H26" s="58">
        <f>'[1]TD P. ESTRATEGICO'!H18</f>
        <v>0</v>
      </c>
      <c r="I26" s="57">
        <f>'[1]TD P. ESTRATEGICO'!I18</f>
        <v>0</v>
      </c>
      <c r="J26" s="58">
        <f>'[1]TD P. ESTRATEGICO'!J18</f>
        <v>0</v>
      </c>
      <c r="K26" s="57">
        <f>'[1]TD P. ESTRATEGICO'!K18</f>
        <v>0</v>
      </c>
      <c r="L26" s="24" t="str">
        <f>IF('[1]TD P. ESTRATEGICO'!L18=1,"CUMPLIDA","")</f>
        <v>CUMPLIDA</v>
      </c>
      <c r="O26" s="25">
        <f t="shared" si="0"/>
        <v>0.99999999999999989</v>
      </c>
      <c r="P26" s="25" t="str">
        <f t="shared" si="2"/>
        <v/>
      </c>
      <c r="Q26" s="25" t="str">
        <f t="shared" si="1"/>
        <v/>
      </c>
      <c r="R26" s="25"/>
      <c r="S26" s="25"/>
      <c r="T26" s="25"/>
    </row>
    <row r="27" spans="2:20" s="29" customFormat="1" x14ac:dyDescent="0.25">
      <c r="B27" s="26"/>
      <c r="C27" s="26"/>
      <c r="D27" s="27"/>
      <c r="E27" s="28"/>
      <c r="F27" s="27"/>
      <c r="G27" s="28"/>
      <c r="H27" s="27"/>
      <c r="I27" s="28"/>
      <c r="J27" s="27"/>
      <c r="K27" s="28"/>
      <c r="L27" s="24" t="str">
        <f>IF('[1]TD P. ESTRATEGICO'!L23=1,"FINALIZADA","")</f>
        <v/>
      </c>
      <c r="O27" s="25" t="str">
        <f t="shared" si="0"/>
        <v/>
      </c>
      <c r="P27" s="30"/>
      <c r="Q27" s="25" t="str">
        <f t="shared" si="1"/>
        <v/>
      </c>
      <c r="R27" s="30"/>
      <c r="S27" s="30"/>
      <c r="T27" s="30"/>
    </row>
    <row r="28" spans="2:20" s="3" customFormat="1" ht="30.75" customHeight="1" thickBot="1" x14ac:dyDescent="0.45">
      <c r="B28" s="16" t="str">
        <f>'[1]TD P. ESTRATEGICO'!A19</f>
        <v>DIRECCIÓN DISTRITAL DE DEFENSA JUDICIAL Y PREVENCIÓN DEL DAÑO ANTIJURÍDICO</v>
      </c>
      <c r="C28" s="16"/>
      <c r="D28" s="17"/>
      <c r="E28" s="55"/>
      <c r="F28" s="17"/>
      <c r="G28" s="55"/>
      <c r="H28" s="17"/>
      <c r="I28" s="55"/>
      <c r="J28" s="17"/>
      <c r="K28" s="55"/>
      <c r="L28" s="24" t="str">
        <f>IF('[1]TD P. ESTRATEGICO'!L24=1,"FINALIZADA","")</f>
        <v/>
      </c>
      <c r="O28" s="25" t="str">
        <f t="shared" si="0"/>
        <v/>
      </c>
      <c r="P28" s="25"/>
      <c r="Q28" s="25" t="str">
        <f t="shared" si="1"/>
        <v/>
      </c>
      <c r="R28" s="25"/>
      <c r="S28" s="25"/>
      <c r="T28" s="25"/>
    </row>
    <row r="29" spans="2:20" s="3" customFormat="1" x14ac:dyDescent="0.35">
      <c r="B29" s="33" t="str">
        <f>'[1]TD P. ESTRATEGICO'!B19</f>
        <v>ENTIDADES DISTRITALES CON SEGUIMIENTO A LA INFORMACIÓN REGISTRADA EN SIPROJ</v>
      </c>
      <c r="C29" s="33" t="str">
        <f>'[1]TD P. ESTRATEGICO'!C19</f>
        <v>Constante</v>
      </c>
      <c r="D29" s="34">
        <f>'[1]TD P. ESTRATEGICO'!D19</f>
        <v>1</v>
      </c>
      <c r="E29" s="35">
        <f>'[1]TD P. ESTRATEGICO'!E19</f>
        <v>1</v>
      </c>
      <c r="F29" s="36">
        <f>'[1]TD P. ESTRATEGICO'!F19</f>
        <v>1</v>
      </c>
      <c r="G29" s="35">
        <f>'[1]TD P. ESTRATEGICO'!G19</f>
        <v>0.25</v>
      </c>
      <c r="H29" s="36">
        <f>'[1]TD P. ESTRATEGICO'!H19</f>
        <v>1</v>
      </c>
      <c r="I29" s="35">
        <f>'[1]TD P. ESTRATEGICO'!I19</f>
        <v>0</v>
      </c>
      <c r="J29" s="36">
        <f>'[1]TD P. ESTRATEGICO'!J19</f>
        <v>1</v>
      </c>
      <c r="K29" s="35">
        <f>'[1]TD P. ESTRATEGICO'!K19</f>
        <v>0</v>
      </c>
      <c r="L29" s="24" t="str">
        <f>IF('[1]TD P. ESTRATEGICO'!L19=1,"CUMPLIDA","")</f>
        <v/>
      </c>
      <c r="O29" s="25">
        <f t="shared" si="0"/>
        <v>1</v>
      </c>
      <c r="P29" s="25">
        <f t="shared" si="2"/>
        <v>0.25</v>
      </c>
      <c r="Q29" s="25">
        <f t="shared" si="1"/>
        <v>0</v>
      </c>
      <c r="R29" s="25"/>
      <c r="S29" s="25"/>
      <c r="T29" s="25"/>
    </row>
    <row r="30" spans="2:20" s="3" customFormat="1" x14ac:dyDescent="0.35">
      <c r="B30" s="37" t="str">
        <f>'[1]TD P. ESTRATEGICO'!B20</f>
        <v>PROCESOS JUDICIALES Y EXTRAJUDICIALES DE LA D.D.D.J. REPRESENTADOS JURÍDICAMENTE</v>
      </c>
      <c r="C30" s="37" t="str">
        <f>'[1]TD P. ESTRATEGICO'!C20</f>
        <v>Constante</v>
      </c>
      <c r="D30" s="38">
        <f>'[1]TD P. ESTRATEGICO'!D20</f>
        <v>1</v>
      </c>
      <c r="E30" s="39">
        <f>'[1]TD P. ESTRATEGICO'!E20</f>
        <v>1</v>
      </c>
      <c r="F30" s="40">
        <f>'[1]TD P. ESTRATEGICO'!F20</f>
        <v>1</v>
      </c>
      <c r="G30" s="39">
        <f>'[1]TD P. ESTRATEGICO'!G20</f>
        <v>1</v>
      </c>
      <c r="H30" s="40">
        <f>'[1]TD P. ESTRATEGICO'!H20</f>
        <v>1</v>
      </c>
      <c r="I30" s="39">
        <f>'[1]TD P. ESTRATEGICO'!I20</f>
        <v>0</v>
      </c>
      <c r="J30" s="40">
        <f>'[1]TD P. ESTRATEGICO'!J20</f>
        <v>1</v>
      </c>
      <c r="K30" s="39">
        <f>'[1]TD P. ESTRATEGICO'!K20</f>
        <v>0</v>
      </c>
      <c r="L30" s="24" t="str">
        <f>IF('[1]TD P. ESTRATEGICO'!L20=1,"CUMPLIDA","")</f>
        <v/>
      </c>
      <c r="O30" s="25">
        <f t="shared" si="0"/>
        <v>1</v>
      </c>
      <c r="P30" s="25"/>
      <c r="Q30" s="25">
        <f t="shared" si="1"/>
        <v>0</v>
      </c>
      <c r="R30" s="25"/>
      <c r="S30" s="25"/>
      <c r="T30" s="25"/>
    </row>
    <row r="31" spans="2:20" s="7" customFormat="1" ht="21.75" thickBot="1" x14ac:dyDescent="0.4">
      <c r="B31" s="47" t="str">
        <f>'[1]TD P. ESTRATEGICO'!B21</f>
        <v>DIRECTRICES O PROYECTOS NORMATIVOS ELABORADOS DE REPRESENTACIÓN JUDICIAL Y EXTRAJUDICIAL PARA LA ADMINISTRACIÓN DISTRITAL</v>
      </c>
      <c r="C31" s="47" t="str">
        <f>'[1]TD P. ESTRATEGICO'!C21</f>
        <v>Suma</v>
      </c>
      <c r="D31" s="59">
        <f>'[1]TD P. ESTRATEGICO'!D21</f>
        <v>2</v>
      </c>
      <c r="E31" s="60">
        <f>'[1]TD P. ESTRATEGICO'!E21</f>
        <v>7</v>
      </c>
      <c r="F31" s="61">
        <f>'[1]TD P. ESTRATEGICO'!F21</f>
        <v>2</v>
      </c>
      <c r="G31" s="60">
        <f>'[1]TD P. ESTRATEGICO'!G21</f>
        <v>0</v>
      </c>
      <c r="H31" s="61">
        <f>'[1]TD P. ESTRATEGICO'!H21</f>
        <v>2</v>
      </c>
      <c r="I31" s="60">
        <f>'[1]TD P. ESTRATEGICO'!I21</f>
        <v>0</v>
      </c>
      <c r="J31" s="61">
        <f>'[1]TD P. ESTRATEGICO'!J21</f>
        <v>2</v>
      </c>
      <c r="K31" s="60">
        <f>'[1]TD P. ESTRATEGICO'!K21</f>
        <v>0</v>
      </c>
      <c r="L31" s="24" t="str">
        <f>IF('[1]TD P. ESTRATEGICO'!L21=1,"CUMPLIDA","")</f>
        <v/>
      </c>
      <c r="O31" s="25">
        <f t="shared" si="0"/>
        <v>3.5</v>
      </c>
      <c r="P31" s="25">
        <f t="shared" si="2"/>
        <v>0</v>
      </c>
      <c r="Q31" s="25">
        <f t="shared" si="1"/>
        <v>0</v>
      </c>
      <c r="R31" s="25"/>
      <c r="S31" s="25"/>
      <c r="T31" s="25"/>
    </row>
    <row r="32" spans="2:20" s="29" customFormat="1" x14ac:dyDescent="0.25">
      <c r="B32" s="26"/>
      <c r="C32" s="26"/>
      <c r="D32" s="27"/>
      <c r="E32" s="28"/>
      <c r="F32" s="27"/>
      <c r="G32" s="28"/>
      <c r="H32" s="27"/>
      <c r="I32" s="28"/>
      <c r="J32" s="27"/>
      <c r="K32" s="28"/>
      <c r="L32" s="24" t="str">
        <f>IF('[1]TD P. ESTRATEGICO'!L28=1,"FINALIZADA","")</f>
        <v/>
      </c>
      <c r="O32" s="25" t="str">
        <f t="shared" si="0"/>
        <v/>
      </c>
      <c r="P32" s="30"/>
      <c r="Q32" s="25" t="str">
        <f t="shared" si="1"/>
        <v/>
      </c>
      <c r="R32" s="30"/>
      <c r="S32" s="30"/>
      <c r="T32" s="30"/>
    </row>
    <row r="33" spans="2:20" s="3" customFormat="1" ht="30.75" customHeight="1" thickBot="1" x14ac:dyDescent="0.45">
      <c r="B33" s="16" t="str">
        <f>'[1]TD P. ESTRATEGICO'!A22</f>
        <v>DIRECCIÓN DISTRITAL DE DOCTRINA Y ASUNTOS NORMATIVOS</v>
      </c>
      <c r="C33" s="16"/>
      <c r="D33" s="17"/>
      <c r="E33" s="55"/>
      <c r="F33" s="17"/>
      <c r="G33" s="55"/>
      <c r="H33" s="17"/>
      <c r="I33" s="55"/>
      <c r="J33" s="17"/>
      <c r="K33" s="55"/>
      <c r="L33" s="24" t="str">
        <f>IF('[1]TD P. ESTRATEGICO'!L29=1,"FINALIZADA","")</f>
        <v/>
      </c>
      <c r="O33" s="25" t="str">
        <f t="shared" si="0"/>
        <v/>
      </c>
      <c r="P33" s="25"/>
      <c r="Q33" s="25" t="str">
        <f t="shared" si="1"/>
        <v/>
      </c>
      <c r="R33" s="25"/>
      <c r="S33" s="25"/>
      <c r="T33" s="25"/>
    </row>
    <row r="34" spans="2:20" s="3" customFormat="1" x14ac:dyDescent="0.35">
      <c r="B34" s="33" t="str">
        <f>'[1]TD P. ESTRATEGICO'!B22</f>
        <v>CONSTRUCCIÓN Y PUESTA EN FUNCIONAMIENTO DEL COMITÉ DE DOCTRINA.</v>
      </c>
      <c r="C34" s="33" t="str">
        <f>'[1]TD P. ESTRATEGICO'!C22</f>
        <v>Suma</v>
      </c>
      <c r="D34" s="34">
        <f>'[1]TD P. ESTRATEGICO'!D22</f>
        <v>1</v>
      </c>
      <c r="E34" s="35">
        <f>'[1]TD P. ESTRATEGICO'!E22</f>
        <v>1</v>
      </c>
      <c r="F34" s="36">
        <f>'[1]TD P. ESTRATEGICO'!F22</f>
        <v>0</v>
      </c>
      <c r="G34" s="35">
        <f>'[1]TD P. ESTRATEGICO'!G22</f>
        <v>0</v>
      </c>
      <c r="H34" s="36">
        <f>'[1]TD P. ESTRATEGICO'!H22</f>
        <v>0</v>
      </c>
      <c r="I34" s="35">
        <f>'[1]TD P. ESTRATEGICO'!I22</f>
        <v>0</v>
      </c>
      <c r="J34" s="36">
        <f>'[1]TD P. ESTRATEGICO'!J22</f>
        <v>0</v>
      </c>
      <c r="K34" s="35">
        <f>'[1]TD P. ESTRATEGICO'!K22</f>
        <v>0</v>
      </c>
      <c r="L34" s="24" t="str">
        <f>IF('[1]TD P. ESTRATEGICO'!L22=1,"CUMPLIDA","")</f>
        <v/>
      </c>
      <c r="O34" s="25">
        <f t="shared" si="0"/>
        <v>1</v>
      </c>
      <c r="P34" s="25" t="str">
        <f t="shared" si="2"/>
        <v/>
      </c>
      <c r="Q34" s="25" t="str">
        <f t="shared" si="1"/>
        <v/>
      </c>
      <c r="R34" s="25"/>
      <c r="S34" s="25"/>
      <c r="T34" s="25"/>
    </row>
    <row r="35" spans="2:20" s="3" customFormat="1" x14ac:dyDescent="0.35">
      <c r="B35" s="37" t="str">
        <f>'[1]TD P. ESTRATEGICO'!B23</f>
        <v>IMPLEMENTACIÓN DE LA HERRAMIENTA DE SEGUIMIENTO DE LA DDDAN</v>
      </c>
      <c r="C35" s="37" t="str">
        <f>'[1]TD P. ESTRATEGICO'!C23</f>
        <v>Suma</v>
      </c>
      <c r="D35" s="38">
        <f>'[1]TD P. ESTRATEGICO'!D23</f>
        <v>0.6</v>
      </c>
      <c r="E35" s="39">
        <f>'[1]TD P. ESTRATEGICO'!E23</f>
        <v>0.6</v>
      </c>
      <c r="F35" s="40">
        <f>'[1]TD P. ESTRATEGICO'!F23</f>
        <v>0.4</v>
      </c>
      <c r="G35" s="39">
        <f>'[1]TD P. ESTRATEGICO'!G23</f>
        <v>0.4</v>
      </c>
      <c r="H35" s="40">
        <f>'[1]TD P. ESTRATEGICO'!H23</f>
        <v>0</v>
      </c>
      <c r="I35" s="39">
        <f>'[1]TD P. ESTRATEGICO'!I23</f>
        <v>0</v>
      </c>
      <c r="J35" s="40">
        <f>'[1]TD P. ESTRATEGICO'!J23</f>
        <v>0</v>
      </c>
      <c r="K35" s="39">
        <f>'[1]TD P. ESTRATEGICO'!K23</f>
        <v>0</v>
      </c>
      <c r="L35" s="24" t="str">
        <f>IF('[1]TD P. ESTRATEGICO'!L23=1,"CUMPLIDA","")</f>
        <v/>
      </c>
      <c r="O35" s="25">
        <f t="shared" si="0"/>
        <v>1</v>
      </c>
      <c r="P35" s="25"/>
      <c r="Q35" s="25" t="str">
        <f t="shared" si="1"/>
        <v/>
      </c>
      <c r="R35" s="25"/>
      <c r="S35" s="25"/>
      <c r="T35" s="25"/>
    </row>
    <row r="36" spans="2:20" s="3" customFormat="1" ht="21.75" thickBot="1" x14ac:dyDescent="0.4">
      <c r="B36" s="47" t="str">
        <f>'[1]TD P. ESTRATEGICO'!B24</f>
        <v>AVANCE EN LA CONSTRUCCIÓN Y PUESTA EN FUNCIONAMIENTO DEL ESPACIO DE DIÁLOGO JURÍDICO.</v>
      </c>
      <c r="C36" s="47" t="str">
        <f>'[1]TD P. ESTRATEGICO'!C24</f>
        <v>Suma</v>
      </c>
      <c r="D36" s="56">
        <f>'[1]TD P. ESTRATEGICO'!D24</f>
        <v>0</v>
      </c>
      <c r="E36" s="57">
        <f>'[1]TD P. ESTRATEGICO'!E24</f>
        <v>0</v>
      </c>
      <c r="F36" s="58">
        <f>'[1]TD P. ESTRATEGICO'!F24</f>
        <v>1</v>
      </c>
      <c r="G36" s="57">
        <f>'[1]TD P. ESTRATEGICO'!G24</f>
        <v>0.1</v>
      </c>
      <c r="H36" s="58">
        <f>'[1]TD P. ESTRATEGICO'!H24</f>
        <v>0</v>
      </c>
      <c r="I36" s="57">
        <f>'[1]TD P. ESTRATEGICO'!I24</f>
        <v>0</v>
      </c>
      <c r="J36" s="58">
        <f>'[1]TD P. ESTRATEGICO'!J24</f>
        <v>0</v>
      </c>
      <c r="K36" s="57">
        <f>'[1]TD P. ESTRATEGICO'!K24</f>
        <v>0</v>
      </c>
      <c r="L36" s="24" t="str">
        <f>IF('[1]TD P. ESTRATEGICO'!L24=1,"CUMPLIDA","")</f>
        <v/>
      </c>
      <c r="O36" s="25" t="str">
        <f t="shared" si="0"/>
        <v/>
      </c>
      <c r="P36" s="25"/>
      <c r="Q36" s="25" t="str">
        <f t="shared" si="1"/>
        <v/>
      </c>
      <c r="R36" s="25"/>
      <c r="S36" s="25"/>
      <c r="T36" s="25"/>
    </row>
    <row r="37" spans="2:20" s="3" customFormat="1" x14ac:dyDescent="0.35">
      <c r="B37" s="62"/>
      <c r="C37" s="62"/>
      <c r="D37" s="31"/>
      <c r="E37" s="32"/>
      <c r="F37" s="31"/>
      <c r="G37" s="32"/>
      <c r="H37" s="31"/>
      <c r="I37" s="32"/>
      <c r="J37" s="31"/>
      <c r="K37" s="32"/>
      <c r="L37" s="24" t="str">
        <f>IF('[1]TD P. ESTRATEGICO'!L33=1,"FINALIZADA","")</f>
        <v/>
      </c>
      <c r="O37" s="25" t="str">
        <f t="shared" si="0"/>
        <v/>
      </c>
      <c r="P37" s="25"/>
      <c r="Q37" s="25" t="str">
        <f t="shared" si="1"/>
        <v/>
      </c>
      <c r="R37" s="25"/>
      <c r="S37" s="25"/>
      <c r="T37" s="25"/>
    </row>
    <row r="38" spans="2:20" s="3" customFormat="1" ht="30.75" customHeight="1" thickBot="1" x14ac:dyDescent="0.45">
      <c r="B38" s="16" t="str">
        <f>'[1]TD P. ESTRATEGICO'!A25</f>
        <v>DIRECCIÓN DISTRITAL DE INSPECCIÓN, VIGILANCIA Y CONTROL DE PERSONAS JURÍDICAS SIN ÁNIMO DE LUCRO</v>
      </c>
      <c r="C38" s="16"/>
      <c r="D38" s="17"/>
      <c r="E38" s="55"/>
      <c r="F38" s="17"/>
      <c r="G38" s="55"/>
      <c r="H38" s="17"/>
      <c r="I38" s="55"/>
      <c r="J38" s="17"/>
      <c r="K38" s="55"/>
      <c r="L38" s="24" t="str">
        <f>IF('[1]TD P. ESTRATEGICO'!L34=1,"FINALIZADA","")</f>
        <v/>
      </c>
      <c r="O38" s="25" t="str">
        <f t="shared" si="0"/>
        <v/>
      </c>
      <c r="P38" s="25" t="str">
        <f t="shared" si="2"/>
        <v/>
      </c>
      <c r="Q38" s="25" t="str">
        <f t="shared" si="1"/>
        <v/>
      </c>
      <c r="R38" s="25"/>
      <c r="S38" s="25"/>
      <c r="T38" s="25"/>
    </row>
    <row r="39" spans="2:20" x14ac:dyDescent="0.35">
      <c r="B39" s="63" t="str">
        <f>'[1]TD P. ESTRATEGICO'!B25</f>
        <v>AVANCE DEL DOCUMENTO TÉCNICO PARA LA FORMULACIÓN DE POLÍTICA DE IVC EN EL DISTRITO CAPITAL</v>
      </c>
      <c r="C39" s="63" t="str">
        <f>'[1]TD P. ESTRATEGICO'!C25</f>
        <v>Creciente</v>
      </c>
      <c r="D39" s="34">
        <f>'[1]TD P. ESTRATEGICO'!D25</f>
        <v>0.3</v>
      </c>
      <c r="E39" s="35">
        <f>'[1]TD P. ESTRATEGICO'!E25</f>
        <v>0.3</v>
      </c>
      <c r="F39" s="64">
        <f>'[1]TD P. ESTRATEGICO'!F25</f>
        <v>0.6</v>
      </c>
      <c r="G39" s="35">
        <f>'[1]TD P. ESTRATEGICO'!G25</f>
        <v>0.3</v>
      </c>
      <c r="H39" s="36">
        <f>'[1]TD P. ESTRATEGICO'!H25</f>
        <v>1</v>
      </c>
      <c r="I39" s="35">
        <f>'[1]TD P. ESTRATEGICO'!I25</f>
        <v>0</v>
      </c>
      <c r="J39" s="36">
        <f>'[1]TD P. ESTRATEGICO'!J25</f>
        <v>0</v>
      </c>
      <c r="K39" s="35">
        <f>'[1]TD P. ESTRATEGICO'!K25</f>
        <v>0</v>
      </c>
      <c r="L39" s="24" t="str">
        <f>IF('[1]TD P. ESTRATEGICO'!L25=1,"CUMPLIDA","")</f>
        <v/>
      </c>
      <c r="O39" s="25">
        <f t="shared" si="0"/>
        <v>1</v>
      </c>
      <c r="P39" s="25">
        <f t="shared" si="2"/>
        <v>0.5</v>
      </c>
      <c r="Q39" s="25">
        <f t="shared" si="1"/>
        <v>0</v>
      </c>
      <c r="R39" s="25"/>
      <c r="S39" s="25"/>
      <c r="T39" s="25"/>
    </row>
    <row r="40" spans="2:20" s="7" customFormat="1" x14ac:dyDescent="0.35">
      <c r="B40" s="37" t="str">
        <f>'[1]TD P. ESTRATEGICO'!B26</f>
        <v>AVANCE EN EL FORTALECMIENTO DE UN CANAL  DE COMUNICACIÓN QUE OPTIMICE LA ATENCIÓN A LA CIUDADANÍA</v>
      </c>
      <c r="C40" s="37" t="str">
        <f>'[1]TD P. ESTRATEGICO'!C26</f>
        <v>Suma</v>
      </c>
      <c r="D40" s="38">
        <f>'[1]TD P. ESTRATEGICO'!D26</f>
        <v>1</v>
      </c>
      <c r="E40" s="39">
        <f>'[1]TD P. ESTRATEGICO'!E26</f>
        <v>1</v>
      </c>
      <c r="F40" s="46">
        <f>'[1]TD P. ESTRATEGICO'!F26</f>
        <v>0</v>
      </c>
      <c r="G40" s="39">
        <f>'[1]TD P. ESTRATEGICO'!G26</f>
        <v>0</v>
      </c>
      <c r="H40" s="40">
        <f>'[1]TD P. ESTRATEGICO'!H26</f>
        <v>0</v>
      </c>
      <c r="I40" s="39">
        <f>'[1]TD P. ESTRATEGICO'!I26</f>
        <v>0</v>
      </c>
      <c r="J40" s="40">
        <f>'[1]TD P. ESTRATEGICO'!J26</f>
        <v>0</v>
      </c>
      <c r="K40" s="39">
        <f>'[1]TD P. ESTRATEGICO'!K26</f>
        <v>0</v>
      </c>
      <c r="L40" s="24" t="str">
        <f>IF('[1]TD P. ESTRATEGICO'!L26=1,"CUMPLIDA","")</f>
        <v>CUMPLIDA</v>
      </c>
      <c r="O40" s="25">
        <f t="shared" si="0"/>
        <v>1</v>
      </c>
      <c r="P40" s="25" t="str">
        <f t="shared" si="2"/>
        <v/>
      </c>
      <c r="Q40" s="25" t="str">
        <f t="shared" si="1"/>
        <v/>
      </c>
      <c r="R40" s="25"/>
      <c r="S40" s="25"/>
      <c r="T40" s="25"/>
    </row>
    <row r="41" spans="2:20" s="3" customFormat="1" x14ac:dyDescent="0.35">
      <c r="B41" s="37" t="str">
        <f>'[1]TD P. ESTRATEGICO'!B27</f>
        <v>ESTRATEGIA PARA LA OPTIMIZACIÓN DEL SIPEJ</v>
      </c>
      <c r="C41" s="37" t="str">
        <f>'[1]TD P. ESTRATEGICO'!C27</f>
        <v>Suma</v>
      </c>
      <c r="D41" s="38">
        <f>'[1]TD P. ESTRATEGICO'!D27</f>
        <v>1</v>
      </c>
      <c r="E41" s="39">
        <f>'[1]TD P. ESTRATEGICO'!E27</f>
        <v>1</v>
      </c>
      <c r="F41" s="46">
        <f>'[1]TD P. ESTRATEGICO'!F27</f>
        <v>0</v>
      </c>
      <c r="G41" s="39">
        <f>'[1]TD P. ESTRATEGICO'!G27</f>
        <v>0</v>
      </c>
      <c r="H41" s="40">
        <f>'[1]TD P. ESTRATEGICO'!H27</f>
        <v>0</v>
      </c>
      <c r="I41" s="39">
        <f>'[1]TD P. ESTRATEGICO'!I27</f>
        <v>0</v>
      </c>
      <c r="J41" s="40">
        <f>'[1]TD P. ESTRATEGICO'!J27</f>
        <v>0</v>
      </c>
      <c r="K41" s="39">
        <f>'[1]TD P. ESTRATEGICO'!K27</f>
        <v>0</v>
      </c>
      <c r="L41" s="24" t="str">
        <f>IF('[1]TD P. ESTRATEGICO'!L27=1,"CUMPLIDA","")</f>
        <v>CUMPLIDA</v>
      </c>
      <c r="O41" s="25">
        <f t="shared" si="0"/>
        <v>1</v>
      </c>
      <c r="P41" s="25" t="str">
        <f t="shared" si="2"/>
        <v/>
      </c>
      <c r="Q41" s="25" t="str">
        <f t="shared" si="1"/>
        <v/>
      </c>
      <c r="R41" s="25"/>
      <c r="S41" s="25"/>
      <c r="T41" s="25"/>
    </row>
    <row r="42" spans="2:20" s="3" customFormat="1" ht="21.75" thickBot="1" x14ac:dyDescent="0.4">
      <c r="B42" s="47" t="str">
        <f>'[1]TD P. ESTRATEGICO'!B28</f>
        <v>PROCESOS ADMINISTRATIVOS SANCIONATORIOS TERMINADOS</v>
      </c>
      <c r="C42" s="47" t="str">
        <f>'[1]TD P. ESTRATEGICO'!C28</f>
        <v>Constante</v>
      </c>
      <c r="D42" s="48">
        <f>'[1]TD P. ESTRATEGICO'!D28</f>
        <v>0.8</v>
      </c>
      <c r="E42" s="49">
        <f>'[1]TD P. ESTRATEGICO'!E28</f>
        <v>0.9</v>
      </c>
      <c r="F42" s="50">
        <f>'[1]TD P. ESTRATEGICO'!F28</f>
        <v>0.8</v>
      </c>
      <c r="G42" s="49">
        <f>'[1]TD P. ESTRATEGICO'!G28</f>
        <v>0.16</v>
      </c>
      <c r="H42" s="51">
        <f>'[1]TD P. ESTRATEGICO'!H28</f>
        <v>0.8</v>
      </c>
      <c r="I42" s="49">
        <f>'[1]TD P. ESTRATEGICO'!I28</f>
        <v>0</v>
      </c>
      <c r="J42" s="51">
        <f>'[1]TD P. ESTRATEGICO'!J28</f>
        <v>0.8</v>
      </c>
      <c r="K42" s="49">
        <f>'[1]TD P. ESTRATEGICO'!K28</f>
        <v>0</v>
      </c>
      <c r="L42" s="24" t="str">
        <f>IF('[1]TD P. ESTRATEGICO'!L28=1,"CUMPLIDA","")</f>
        <v/>
      </c>
      <c r="O42" s="25">
        <f t="shared" si="0"/>
        <v>1.125</v>
      </c>
      <c r="P42" s="25">
        <f t="shared" si="2"/>
        <v>0.19999999999999998</v>
      </c>
      <c r="Q42" s="25">
        <f t="shared" si="1"/>
        <v>0</v>
      </c>
      <c r="R42" s="25"/>
      <c r="S42" s="25"/>
      <c r="T42" s="25"/>
    </row>
    <row r="43" spans="2:20" s="3" customFormat="1" x14ac:dyDescent="0.25">
      <c r="B43" s="65"/>
      <c r="C43" s="65"/>
      <c r="D43" s="66"/>
      <c r="E43" s="67"/>
      <c r="F43" s="66"/>
      <c r="G43" s="67"/>
      <c r="H43" s="66"/>
      <c r="I43" s="67"/>
      <c r="J43" s="66"/>
      <c r="K43" s="67"/>
      <c r="L43" s="24" t="str">
        <f>IF('[1]TD P. ESTRATEGICO'!L39=1,"FINALIZADA","")</f>
        <v/>
      </c>
      <c r="O43" s="25" t="str">
        <f t="shared" si="0"/>
        <v/>
      </c>
      <c r="P43" s="25"/>
      <c r="Q43" s="25" t="str">
        <f t="shared" si="1"/>
        <v/>
      </c>
      <c r="R43" s="25"/>
      <c r="S43" s="25"/>
      <c r="T43" s="25"/>
    </row>
    <row r="44" spans="2:20" s="3" customFormat="1" ht="30.75" customHeight="1" thickBot="1" x14ac:dyDescent="0.45">
      <c r="B44" s="16" t="str">
        <f>'[1]TD P. ESTRATEGICO'!A29</f>
        <v>DIRECCIÓN DISTRITAL DE POLÍTICA E INFORMÁTICA JURÍDICA</v>
      </c>
      <c r="C44" s="16"/>
      <c r="D44" s="17"/>
      <c r="E44" s="55"/>
      <c r="F44" s="17"/>
      <c r="G44" s="55"/>
      <c r="H44" s="17"/>
      <c r="I44" s="55"/>
      <c r="J44" s="17"/>
      <c r="K44" s="55"/>
      <c r="L44" s="24" t="str">
        <f>IF('[1]TD P. ESTRATEGICO'!L40=1,"FINALIZADA","")</f>
        <v/>
      </c>
      <c r="O44" s="25" t="str">
        <f t="shared" si="0"/>
        <v/>
      </c>
      <c r="P44" s="25" t="str">
        <f t="shared" si="2"/>
        <v/>
      </c>
      <c r="Q44" s="25" t="str">
        <f t="shared" si="1"/>
        <v/>
      </c>
      <c r="R44" s="25"/>
      <c r="S44" s="25"/>
      <c r="T44" s="25"/>
    </row>
    <row r="45" spans="2:20" s="3" customFormat="1" x14ac:dyDescent="0.35">
      <c r="B45" s="63" t="str">
        <f>'[1]TD P. ESTRATEGICO'!B29</f>
        <v>DOCUMENTO PARA LA CONSTRUCCIÓN DE LA HERRAMIENTA TECNOLÓGICA</v>
      </c>
      <c r="C45" s="63" t="str">
        <f>'[1]TD P. ESTRATEGICO'!C29</f>
        <v>Suma</v>
      </c>
      <c r="D45" s="34">
        <f>'[1]TD P. ESTRATEGICO'!D29</f>
        <v>1</v>
      </c>
      <c r="E45" s="35">
        <f>'[1]TD P. ESTRATEGICO'!E29</f>
        <v>1</v>
      </c>
      <c r="F45" s="64">
        <f>'[1]TD P. ESTRATEGICO'!F29</f>
        <v>0</v>
      </c>
      <c r="G45" s="35">
        <f>'[1]TD P. ESTRATEGICO'!G29</f>
        <v>0</v>
      </c>
      <c r="H45" s="36">
        <f>'[1]TD P. ESTRATEGICO'!H29</f>
        <v>0</v>
      </c>
      <c r="I45" s="35">
        <f>'[1]TD P. ESTRATEGICO'!I29</f>
        <v>0</v>
      </c>
      <c r="J45" s="36">
        <f>'[1]TD P. ESTRATEGICO'!J29</f>
        <v>0</v>
      </c>
      <c r="K45" s="35">
        <f>'[1]TD P. ESTRATEGICO'!K29</f>
        <v>0</v>
      </c>
      <c r="L45" s="24" t="str">
        <f>IF('[1]TD P. ESTRATEGICO'!L29=1,"FINALIZADA","")</f>
        <v/>
      </c>
      <c r="O45" s="25">
        <f t="shared" si="0"/>
        <v>1</v>
      </c>
      <c r="P45" s="25" t="str">
        <f>IFERROR(G45/F45,"")</f>
        <v/>
      </c>
      <c r="Q45" s="25" t="str">
        <f t="shared" si="1"/>
        <v/>
      </c>
      <c r="R45" s="25"/>
      <c r="S45" s="25"/>
      <c r="T45" s="25"/>
    </row>
    <row r="46" spans="2:20" s="3" customFormat="1" x14ac:dyDescent="0.35">
      <c r="B46" s="37" t="str">
        <f>'[1]TD P. ESTRATEGICO'!B30</f>
        <v>INCORPORACIÓN DE LA NORMATIVIDAD A REGIMEN LEGAL</v>
      </c>
      <c r="C46" s="37" t="str">
        <f>'[1]TD P. ESTRATEGICO'!C30</f>
        <v>Constante</v>
      </c>
      <c r="D46" s="38">
        <f>'[1]TD P. ESTRATEGICO'!D30</f>
        <v>1</v>
      </c>
      <c r="E46" s="39">
        <f>'[1]TD P. ESTRATEGICO'!E30</f>
        <v>1</v>
      </c>
      <c r="F46" s="46">
        <f>'[1]TD P. ESTRATEGICO'!F30</f>
        <v>1</v>
      </c>
      <c r="G46" s="39">
        <f>'[1]TD P. ESTRATEGICO'!G30</f>
        <v>0.25</v>
      </c>
      <c r="H46" s="40">
        <f>'[1]TD P. ESTRATEGICO'!H30</f>
        <v>1</v>
      </c>
      <c r="I46" s="39">
        <f>'[1]TD P. ESTRATEGICO'!I30</f>
        <v>0</v>
      </c>
      <c r="J46" s="40">
        <f>'[1]TD P. ESTRATEGICO'!J30</f>
        <v>1</v>
      </c>
      <c r="K46" s="39">
        <f>'[1]TD P. ESTRATEGICO'!K30</f>
        <v>0</v>
      </c>
      <c r="L46" s="24" t="str">
        <f>IF('[1]TD P. ESTRATEGICO'!L30=1,"FINALIZADA","")</f>
        <v/>
      </c>
      <c r="O46" s="25">
        <f t="shared" si="0"/>
        <v>1</v>
      </c>
      <c r="P46" s="25">
        <f t="shared" ref="P46:P53" si="3">IFERROR(G46/F46,"")</f>
        <v>0.25</v>
      </c>
      <c r="Q46" s="25">
        <f t="shared" si="1"/>
        <v>0</v>
      </c>
      <c r="R46" s="25"/>
      <c r="S46" s="25"/>
      <c r="T46" s="25"/>
    </row>
    <row r="47" spans="2:20" s="7" customFormat="1" ht="21.75" thickBot="1" x14ac:dyDescent="0.4">
      <c r="B47" s="47" t="str">
        <f>'[1]TD P. ESTRATEGICO'!B31</f>
        <v>LINEAMIENTOS NORMATIVOS EXPEDIDOS Y PUBLICADOS EN REGIMEN LEGAL</v>
      </c>
      <c r="C47" s="47" t="str">
        <f>'[1]TD P. ESTRATEGICO'!C31</f>
        <v>Suma</v>
      </c>
      <c r="D47" s="68">
        <f>'[1]TD P. ESTRATEGICO'!D31</f>
        <v>8</v>
      </c>
      <c r="E47" s="69">
        <f>'[1]TD P. ESTRATEGICO'!E31</f>
        <v>9</v>
      </c>
      <c r="F47" s="70">
        <f>'[1]TD P. ESTRATEGICO'!F31</f>
        <v>8</v>
      </c>
      <c r="G47" s="69">
        <f>'[1]TD P. ESTRATEGICO'!G31</f>
        <v>4</v>
      </c>
      <c r="H47" s="71">
        <f>'[1]TD P. ESTRATEGICO'!H31</f>
        <v>8</v>
      </c>
      <c r="I47" s="69">
        <f>'[1]TD P. ESTRATEGICO'!I31</f>
        <v>0</v>
      </c>
      <c r="J47" s="71">
        <f>'[1]TD P. ESTRATEGICO'!J31</f>
        <v>8</v>
      </c>
      <c r="K47" s="69">
        <f>'[1]TD P. ESTRATEGICO'!K31</f>
        <v>0</v>
      </c>
      <c r="L47" s="24" t="str">
        <f>IF('[1]TD P. ESTRATEGICO'!L31=1,"FINALIZADA","")</f>
        <v/>
      </c>
      <c r="O47" s="25">
        <f t="shared" si="0"/>
        <v>1.125</v>
      </c>
      <c r="P47" s="25">
        <f t="shared" si="3"/>
        <v>0.5</v>
      </c>
      <c r="Q47" s="25">
        <f t="shared" si="1"/>
        <v>0</v>
      </c>
      <c r="R47" s="25"/>
      <c r="S47" s="25"/>
      <c r="T47" s="25"/>
    </row>
    <row r="48" spans="2:20" s="3" customFormat="1" x14ac:dyDescent="0.25">
      <c r="B48" s="65"/>
      <c r="C48" s="65"/>
      <c r="D48" s="66"/>
      <c r="E48" s="67"/>
      <c r="F48" s="66"/>
      <c r="G48" s="67"/>
      <c r="H48" s="66"/>
      <c r="I48" s="67"/>
      <c r="J48" s="66"/>
      <c r="K48" s="67"/>
      <c r="L48" s="24"/>
      <c r="O48" s="25"/>
      <c r="P48" s="25"/>
      <c r="Q48" s="25" t="str">
        <f t="shared" si="1"/>
        <v/>
      </c>
      <c r="R48" s="25"/>
      <c r="S48" s="25"/>
      <c r="T48" s="25"/>
    </row>
    <row r="49" spans="2:20" s="3" customFormat="1" ht="30.75" customHeight="1" thickBot="1" x14ac:dyDescent="0.45">
      <c r="B49" s="16" t="str">
        <f>'[1]TD P. ESTRATEGICO'!A32</f>
        <v>OFICINA ASESORA DE PLANEACIÓN</v>
      </c>
      <c r="C49" s="16"/>
      <c r="D49" s="17"/>
      <c r="E49" s="55"/>
      <c r="F49" s="17"/>
      <c r="G49" s="55"/>
      <c r="H49" s="17"/>
      <c r="I49" s="55"/>
      <c r="J49" s="17"/>
      <c r="K49" s="55"/>
      <c r="L49" s="24" t="str">
        <f>IF('[1]TD P. ESTRATEGICO'!L45=1,"FINALIZADA","")</f>
        <v/>
      </c>
      <c r="O49" s="25" t="str">
        <f t="shared" si="0"/>
        <v/>
      </c>
      <c r="P49" s="25" t="str">
        <f t="shared" si="3"/>
        <v/>
      </c>
      <c r="Q49" s="25" t="str">
        <f t="shared" si="1"/>
        <v/>
      </c>
      <c r="R49" s="25"/>
      <c r="S49" s="25"/>
      <c r="T49" s="25"/>
    </row>
    <row r="50" spans="2:20" s="3" customFormat="1" x14ac:dyDescent="0.35">
      <c r="B50" s="63" t="str">
        <f>'[1]TD P. ESTRATEGICO'!B32</f>
        <v>PORCENTAJE DE CUMPLIMIENTO PARA LA CONSTRUCCIÓN DE LA PLATAFORMA ESTRATÉGICA DE LA SJD</v>
      </c>
      <c r="C50" s="63" t="str">
        <f>'[1]TD P. ESTRATEGICO'!C32</f>
        <v>Suma</v>
      </c>
      <c r="D50" s="34">
        <f>'[1]TD P. ESTRATEGICO'!D32</f>
        <v>0</v>
      </c>
      <c r="E50" s="35">
        <f>'[1]TD P. ESTRATEGICO'!E32</f>
        <v>0.5</v>
      </c>
      <c r="F50" s="64">
        <f>'[1]TD P. ESTRATEGICO'!F32</f>
        <v>0</v>
      </c>
      <c r="G50" s="35">
        <f>'[1]TD P. ESTRATEGICO'!G32</f>
        <v>0</v>
      </c>
      <c r="H50" s="36">
        <f>'[1]TD P. ESTRATEGICO'!H32</f>
        <v>0</v>
      </c>
      <c r="I50" s="35">
        <f>'[1]TD P. ESTRATEGICO'!I32</f>
        <v>0</v>
      </c>
      <c r="J50" s="36">
        <f>'[1]TD P. ESTRATEGICO'!J32</f>
        <v>0</v>
      </c>
      <c r="K50" s="35">
        <f>'[1]TD P. ESTRATEGICO'!K32</f>
        <v>0</v>
      </c>
      <c r="L50" s="24" t="str">
        <f>IF('[1]TD P. ESTRATEGICO'!L32=1,"CUMPLIDA","")</f>
        <v>CUMPLIDA</v>
      </c>
      <c r="O50" s="25" t="str">
        <f t="shared" si="0"/>
        <v/>
      </c>
      <c r="P50" s="25" t="str">
        <f t="shared" si="3"/>
        <v/>
      </c>
      <c r="Q50" s="25" t="str">
        <f t="shared" si="1"/>
        <v/>
      </c>
      <c r="R50" s="25"/>
      <c r="S50" s="25"/>
      <c r="T50" s="25"/>
    </row>
    <row r="51" spans="2:20" s="3" customFormat="1" x14ac:dyDescent="0.35">
      <c r="B51" s="37" t="str">
        <f>'[1]TD P. ESTRATEGICO'!B33</f>
        <v>PORCENTAJE DE AVANCE EN LA ESTRATEGIA ORIENTADA A MEJORAR LAS PRÁCTICAS DE GESTIÓN INSTITUCIONAL</v>
      </c>
      <c r="C51" s="37" t="str">
        <f>'[1]TD P. ESTRATEGICO'!C33</f>
        <v>Creciente</v>
      </c>
      <c r="D51" s="38">
        <f>'[1]TD P. ESTRATEGICO'!D33</f>
        <v>0.3</v>
      </c>
      <c r="E51" s="39">
        <f>'[1]TD P. ESTRATEGICO'!E33</f>
        <v>0.3</v>
      </c>
      <c r="F51" s="46">
        <f>'[1]TD P. ESTRATEGICO'!F33</f>
        <v>0.6</v>
      </c>
      <c r="G51" s="39">
        <f>'[1]TD P. ESTRATEGICO'!G33</f>
        <v>0</v>
      </c>
      <c r="H51" s="40">
        <f>'[1]TD P. ESTRATEGICO'!H33</f>
        <v>0.9</v>
      </c>
      <c r="I51" s="39">
        <f>'[1]TD P. ESTRATEGICO'!I33</f>
        <v>0</v>
      </c>
      <c r="J51" s="40">
        <f>'[1]TD P. ESTRATEGICO'!J33</f>
        <v>1</v>
      </c>
      <c r="K51" s="39">
        <f>'[1]TD P. ESTRATEGICO'!K33</f>
        <v>0</v>
      </c>
      <c r="L51" s="24" t="str">
        <f>IF('[1]TD P. ESTRATEGICO'!L33=1,"CUMPLIDA","")</f>
        <v/>
      </c>
      <c r="O51" s="25">
        <f t="shared" si="0"/>
        <v>1</v>
      </c>
      <c r="P51" s="25">
        <f t="shared" si="3"/>
        <v>0</v>
      </c>
      <c r="Q51" s="25">
        <f t="shared" si="1"/>
        <v>0</v>
      </c>
      <c r="R51" s="25"/>
      <c r="S51" s="25"/>
      <c r="T51" s="25"/>
    </row>
    <row r="52" spans="2:20" s="3" customFormat="1" x14ac:dyDescent="0.35">
      <c r="B52" s="37" t="str">
        <f>'[1]TD P. ESTRATEGICO'!B34</f>
        <v>PORCENTAJE DE AVANCE EN EL DISEÑO DE ESTRATEGIAS DE POSICIONAMIENTO PROPUESTAS POR LA OAP DE LA SJD</v>
      </c>
      <c r="C52" s="37" t="str">
        <f>'[1]TD P. ESTRATEGICO'!C34</f>
        <v>Suma</v>
      </c>
      <c r="D52" s="72">
        <f>'[1]TD P. ESTRATEGICO'!D34</f>
        <v>0</v>
      </c>
      <c r="E52" s="73">
        <f>'[1]TD P. ESTRATEGICO'!E34</f>
        <v>0</v>
      </c>
      <c r="F52" s="46">
        <f>'[1]TD P. ESTRATEGICO'!F34</f>
        <v>1</v>
      </c>
      <c r="G52" s="73">
        <f>'[1]TD P. ESTRATEGICO'!G34</f>
        <v>0</v>
      </c>
      <c r="H52" s="40">
        <f>'[1]TD P. ESTRATEGICO'!H34</f>
        <v>1</v>
      </c>
      <c r="I52" s="73">
        <f>'[1]TD P. ESTRATEGICO'!I34</f>
        <v>0</v>
      </c>
      <c r="J52" s="40">
        <f>'[1]TD P. ESTRATEGICO'!J34</f>
        <v>0</v>
      </c>
      <c r="K52" s="73">
        <f>'[1]TD P. ESTRATEGICO'!K34</f>
        <v>0</v>
      </c>
      <c r="L52" s="24" t="str">
        <f>IF('[1]TD P. ESTRATEGICO'!L34=1,"CUMPLIDA","")</f>
        <v/>
      </c>
      <c r="O52" s="25" t="str">
        <f t="shared" si="0"/>
        <v/>
      </c>
      <c r="P52" s="25">
        <f t="shared" si="3"/>
        <v>0</v>
      </c>
      <c r="Q52" s="25">
        <f t="shared" si="1"/>
        <v>0</v>
      </c>
      <c r="R52" s="25"/>
      <c r="S52" s="25"/>
      <c r="T52" s="25"/>
    </row>
    <row r="53" spans="2:20" s="3" customFormat="1" ht="21.75" thickBot="1" x14ac:dyDescent="0.4">
      <c r="B53" s="47" t="str">
        <f>'[1]TD P. ESTRATEGICO'!B35</f>
        <v xml:space="preserve">NÚMERO DE INFORMES DE SEGUIMIENTO DE LA GESTIÓN DE LA SJD BAJO LA HERRAMIENTA BSC PRESENTADOS </v>
      </c>
      <c r="C53" s="47" t="str">
        <f>'[1]TD P. ESTRATEGICO'!C35</f>
        <v>Suma</v>
      </c>
      <c r="D53" s="48">
        <f>'[1]TD P. ESTRATEGICO'!D35</f>
        <v>1</v>
      </c>
      <c r="E53" s="49">
        <f>'[1]TD P. ESTRATEGICO'!E35</f>
        <v>1</v>
      </c>
      <c r="F53" s="50">
        <f>'[1]TD P. ESTRATEGICO'!F35</f>
        <v>4</v>
      </c>
      <c r="G53" s="49">
        <f>'[1]TD P. ESTRATEGICO'!G35</f>
        <v>0</v>
      </c>
      <c r="H53" s="51">
        <f>'[1]TD P. ESTRATEGICO'!H35</f>
        <v>4</v>
      </c>
      <c r="I53" s="49">
        <f>'[1]TD P. ESTRATEGICO'!I35</f>
        <v>0</v>
      </c>
      <c r="J53" s="51">
        <f>'[1]TD P. ESTRATEGICO'!J35</f>
        <v>4</v>
      </c>
      <c r="K53" s="49">
        <f>'[1]TD P. ESTRATEGICO'!K35</f>
        <v>0</v>
      </c>
      <c r="L53" s="24" t="str">
        <f>IF('[1]TD P. ESTRATEGICO'!L35=1,"CUMPLIDA","")</f>
        <v/>
      </c>
      <c r="O53" s="25">
        <f t="shared" si="0"/>
        <v>1</v>
      </c>
      <c r="P53" s="25">
        <f t="shared" si="3"/>
        <v>0</v>
      </c>
      <c r="Q53" s="25">
        <f t="shared" si="1"/>
        <v>0</v>
      </c>
      <c r="R53" s="25"/>
      <c r="S53" s="25"/>
      <c r="T53" s="25"/>
    </row>
    <row r="54" spans="2:20" x14ac:dyDescent="0.35">
      <c r="B54" s="65"/>
      <c r="C54" s="65"/>
      <c r="D54" s="66"/>
      <c r="E54" s="67"/>
      <c r="F54" s="74"/>
      <c r="G54" s="67"/>
      <c r="H54" s="74"/>
      <c r="I54" s="67"/>
      <c r="J54" s="74"/>
      <c r="K54" s="67"/>
      <c r="L54" s="24"/>
      <c r="O54" s="25" t="str">
        <f t="shared" si="0"/>
        <v/>
      </c>
      <c r="Q54" s="25" t="str">
        <f t="shared" si="1"/>
        <v/>
      </c>
    </row>
    <row r="55" spans="2:20" s="3" customFormat="1" ht="30.75" customHeight="1" thickBot="1" x14ac:dyDescent="0.45">
      <c r="B55" s="16" t="str">
        <f>'[1]TD P. ESTRATEGICO'!A36</f>
        <v>OFICINA DE CONTROL INTERNO</v>
      </c>
      <c r="C55" s="16"/>
      <c r="D55" s="17"/>
      <c r="E55" s="55"/>
      <c r="F55" s="17"/>
      <c r="G55" s="55"/>
      <c r="H55" s="17"/>
      <c r="I55" s="55"/>
      <c r="J55" s="17"/>
      <c r="K55" s="55"/>
      <c r="L55" s="24" t="str">
        <f>IF('[1]TD P. ESTRATEGICO'!L53=1,"FINALIZADA","")</f>
        <v/>
      </c>
      <c r="O55" s="25" t="str">
        <f t="shared" si="0"/>
        <v/>
      </c>
      <c r="P55" s="25" t="str">
        <f>IFERROR(G55/F55,"")</f>
        <v/>
      </c>
      <c r="Q55" s="25" t="str">
        <f t="shared" si="1"/>
        <v/>
      </c>
      <c r="R55" s="25"/>
      <c r="S55" s="25"/>
      <c r="T55" s="25"/>
    </row>
    <row r="56" spans="2:20" x14ac:dyDescent="0.35">
      <c r="B56" s="63" t="str">
        <f>'[1]TD P. ESTRATEGICO'!B36</f>
        <v>NUMERO DE SEGUIMIENTOS AL PLAN DE MEJORAMIENTO.</v>
      </c>
      <c r="C56" s="63" t="str">
        <f>'[1]TD P. ESTRATEGICO'!C36</f>
        <v>Suma</v>
      </c>
      <c r="D56" s="34">
        <f>'[1]TD P. ESTRATEGICO'!D36</f>
        <v>0</v>
      </c>
      <c r="E56" s="35">
        <f>'[1]TD P. ESTRATEGICO'!E36</f>
        <v>0</v>
      </c>
      <c r="F56" s="64">
        <f>'[1]TD P. ESTRATEGICO'!F36</f>
        <v>0</v>
      </c>
      <c r="G56" s="35">
        <f>'[1]TD P. ESTRATEGICO'!G36</f>
        <v>0</v>
      </c>
      <c r="H56" s="36">
        <f>'[1]TD P. ESTRATEGICO'!H36</f>
        <v>0</v>
      </c>
      <c r="I56" s="35">
        <f>'[1]TD P. ESTRATEGICO'!I36</f>
        <v>0</v>
      </c>
      <c r="J56" s="36">
        <f>'[1]TD P. ESTRATEGICO'!J36</f>
        <v>0</v>
      </c>
      <c r="K56" s="35">
        <f>'[1]TD P. ESTRATEGICO'!K36</f>
        <v>0</v>
      </c>
      <c r="L56" s="24" t="str">
        <f>IF('[1]TD P. ESTRATEGICO'!L36=1,"CUMPLIDA","")</f>
        <v>CUMPLIDA</v>
      </c>
      <c r="O56" s="25" t="str">
        <f t="shared" si="0"/>
        <v/>
      </c>
      <c r="P56" s="25" t="str">
        <f>IFERROR(G56/F56,"")</f>
        <v/>
      </c>
      <c r="Q56" s="25" t="str">
        <f t="shared" si="1"/>
        <v/>
      </c>
      <c r="R56" s="25"/>
      <c r="S56" s="25"/>
      <c r="T56" s="25"/>
    </row>
    <row r="57" spans="2:20" s="3" customFormat="1" ht="21.75" thickBot="1" x14ac:dyDescent="0.4">
      <c r="B57" s="47" t="str">
        <f>'[1]TD P. ESTRATEGICO'!B37</f>
        <v>PORCENTAJE DE CUMPLIMIENTO DEL PLAN ANUAL DE AUDITORIA</v>
      </c>
      <c r="C57" s="47" t="str">
        <f>'[1]TD P. ESTRATEGICO'!C37</f>
        <v>Suma</v>
      </c>
      <c r="D57" s="48">
        <f>'[1]TD P. ESTRATEGICO'!D37</f>
        <v>1</v>
      </c>
      <c r="E57" s="49">
        <f>'[1]TD P. ESTRATEGICO'!E37</f>
        <v>1</v>
      </c>
      <c r="F57" s="50">
        <f>'[1]TD P. ESTRATEGICO'!F37</f>
        <v>1</v>
      </c>
      <c r="G57" s="49">
        <f>'[1]TD P. ESTRATEGICO'!G37</f>
        <v>0.16700000000000001</v>
      </c>
      <c r="H57" s="51">
        <f>'[1]TD P. ESTRATEGICO'!H37</f>
        <v>1</v>
      </c>
      <c r="I57" s="49">
        <f>'[1]TD P. ESTRATEGICO'!I37</f>
        <v>0</v>
      </c>
      <c r="J57" s="51">
        <f>'[1]TD P. ESTRATEGICO'!J37</f>
        <v>1</v>
      </c>
      <c r="K57" s="49">
        <f>'[1]TD P. ESTRATEGICO'!K37</f>
        <v>0</v>
      </c>
      <c r="L57" s="24" t="str">
        <f>IF('[1]TD P. ESTRATEGICO'!L37=1,"CUMPLIDA","")</f>
        <v/>
      </c>
      <c r="O57" s="25">
        <f t="shared" si="0"/>
        <v>1</v>
      </c>
      <c r="P57" s="25">
        <f>IFERROR(G57/F57,"")</f>
        <v>0.16700000000000001</v>
      </c>
      <c r="Q57" s="25">
        <f t="shared" si="1"/>
        <v>0</v>
      </c>
      <c r="R57" s="25"/>
      <c r="S57" s="25"/>
      <c r="T57" s="25"/>
    </row>
    <row r="58" spans="2:20" s="3" customFormat="1" x14ac:dyDescent="0.25">
      <c r="B58" s="65"/>
      <c r="C58" s="65"/>
      <c r="D58" s="66"/>
      <c r="E58" s="67"/>
      <c r="F58" s="31"/>
      <c r="G58" s="67"/>
      <c r="H58" s="31"/>
      <c r="I58" s="67"/>
      <c r="J58" s="31"/>
      <c r="K58" s="67"/>
      <c r="L58" s="24"/>
      <c r="O58" s="25" t="str">
        <f t="shared" si="0"/>
        <v/>
      </c>
      <c r="P58" s="25"/>
      <c r="Q58" s="25" t="str">
        <f t="shared" si="1"/>
        <v/>
      </c>
      <c r="R58" s="25"/>
      <c r="S58" s="25"/>
      <c r="T58" s="25"/>
    </row>
    <row r="59" spans="2:20" s="3" customFormat="1" ht="30.75" customHeight="1" thickBot="1" x14ac:dyDescent="0.45">
      <c r="B59" s="16" t="str">
        <f>'[1]TD P. ESTRATEGICO'!A38</f>
        <v xml:space="preserve">OFICINA DE TECNOLOGÍAS DE LA INFORMACIÓN Y LAS COMUNICACIONES </v>
      </c>
      <c r="C59" s="16"/>
      <c r="D59" s="17"/>
      <c r="E59" s="55"/>
      <c r="F59" s="17"/>
      <c r="G59" s="55"/>
      <c r="H59" s="17"/>
      <c r="I59" s="55"/>
      <c r="J59" s="17"/>
      <c r="K59" s="55"/>
      <c r="L59" s="24" t="str">
        <f>IF('[1]TD P. ESTRATEGICO'!L57=1,"FINALIZADA","")</f>
        <v/>
      </c>
      <c r="O59" s="25" t="str">
        <f t="shared" si="0"/>
        <v/>
      </c>
      <c r="P59" s="25" t="str">
        <f>IFERROR(G59/F59,"")</f>
        <v/>
      </c>
      <c r="Q59" s="25" t="str">
        <f t="shared" si="1"/>
        <v/>
      </c>
      <c r="R59" s="25"/>
      <c r="S59" s="25"/>
      <c r="T59" s="25"/>
    </row>
    <row r="60" spans="2:20" x14ac:dyDescent="0.35">
      <c r="B60" s="63" t="str">
        <f>'[1]TD P. ESTRATEGICO'!B38</f>
        <v>AVANCE EN LA ACTUALIZACIÓN DEL SOFTWARE ADMINISTRATIVO Y MISIONAL</v>
      </c>
      <c r="C60" s="63" t="str">
        <f>'[1]TD P. ESTRATEGICO'!C38</f>
        <v>Suma</v>
      </c>
      <c r="D60" s="34">
        <f>'[1]TD P. ESTRATEGICO'!D38</f>
        <v>0.35</v>
      </c>
      <c r="E60" s="35">
        <f>'[1]TD P. ESTRATEGICO'!E38</f>
        <v>0.35</v>
      </c>
      <c r="F60" s="64">
        <f>'[1]TD P. ESTRATEGICO'!F38</f>
        <v>0.35</v>
      </c>
      <c r="G60" s="35">
        <f>'[1]TD P. ESTRATEGICO'!G38</f>
        <v>0</v>
      </c>
      <c r="H60" s="36">
        <f>'[1]TD P. ESTRATEGICO'!H38</f>
        <v>0.3</v>
      </c>
      <c r="I60" s="35">
        <f>'[1]TD P. ESTRATEGICO'!I38</f>
        <v>0</v>
      </c>
      <c r="J60" s="36">
        <f>'[1]TD P. ESTRATEGICO'!J38</f>
        <v>0</v>
      </c>
      <c r="K60" s="35">
        <f>'[1]TD P. ESTRATEGICO'!K38</f>
        <v>0</v>
      </c>
      <c r="L60" s="24" t="str">
        <f>IF('[1]TD P. ESTRATEGICO'!L38=1,"CUMPLIDA","")</f>
        <v/>
      </c>
      <c r="O60" s="25">
        <f t="shared" si="0"/>
        <v>1</v>
      </c>
      <c r="P60" s="25">
        <f>IFERROR(G60/F60,"")</f>
        <v>0</v>
      </c>
      <c r="Q60" s="25">
        <f t="shared" si="1"/>
        <v>0</v>
      </c>
      <c r="R60" s="25"/>
      <c r="S60" s="25"/>
      <c r="T60" s="25"/>
    </row>
    <row r="61" spans="2:20" x14ac:dyDescent="0.35">
      <c r="B61" s="37" t="str">
        <f>'[1]TD P. ESTRATEGICO'!B39</f>
        <v>PORCENTAJE DE AVANCE EN EL  IMPLEMENTACIÓN  DE LA INFRAESTRUCTURA TECNOLÓGICA QUE SOPORTA LOS SISTEMAS DE INFORMACIÓN JURÍDICOS</v>
      </c>
      <c r="C61" s="37" t="str">
        <f>'[1]TD P. ESTRATEGICO'!C39</f>
        <v>Suma</v>
      </c>
      <c r="D61" s="38">
        <f>'[1]TD P. ESTRATEGICO'!D39</f>
        <v>0.17</v>
      </c>
      <c r="E61" s="39">
        <f>'[1]TD P. ESTRATEGICO'!E39</f>
        <v>0.14000000000000001</v>
      </c>
      <c r="F61" s="46">
        <f>'[1]TD P. ESTRATEGICO'!F39</f>
        <v>0.3</v>
      </c>
      <c r="G61" s="39">
        <f>'[1]TD P. ESTRATEGICO'!G39</f>
        <v>0.05</v>
      </c>
      <c r="H61" s="40">
        <f>'[1]TD P. ESTRATEGICO'!H39</f>
        <v>0.3</v>
      </c>
      <c r="I61" s="39">
        <f>'[1]TD P. ESTRATEGICO'!I39</f>
        <v>0</v>
      </c>
      <c r="J61" s="40">
        <f>'[1]TD P. ESTRATEGICO'!J39</f>
        <v>0.2</v>
      </c>
      <c r="K61" s="39">
        <f>'[1]TD P. ESTRATEGICO'!K39</f>
        <v>0</v>
      </c>
      <c r="L61" s="24" t="str">
        <f>IF('[1]TD P. ESTRATEGICO'!L39=1,"CUMPLIDA","")</f>
        <v/>
      </c>
      <c r="O61" s="25">
        <f t="shared" si="0"/>
        <v>0.82352941176470595</v>
      </c>
      <c r="P61" s="25">
        <f>IFERROR(G61/F61,"")</f>
        <v>0.16666666666666669</v>
      </c>
      <c r="Q61" s="25">
        <f t="shared" si="1"/>
        <v>0</v>
      </c>
      <c r="R61" s="25"/>
      <c r="S61" s="25"/>
      <c r="T61" s="25"/>
    </row>
    <row r="62" spans="2:20" ht="21.75" thickBot="1" x14ac:dyDescent="0.4">
      <c r="B62" s="47" t="str">
        <f>'[1]TD P. ESTRATEGICO'!B40</f>
        <v>AVANCE EN LA IMPLEMENTACIÓN DE LA ARQUITECTURA EMPRESARIAL TIC EN LA SJD</v>
      </c>
      <c r="C62" s="47" t="str">
        <f>'[1]TD P. ESTRATEGICO'!C40</f>
        <v>Suma</v>
      </c>
      <c r="D62" s="48">
        <f>'[1]TD P. ESTRATEGICO'!D40</f>
        <v>0.1</v>
      </c>
      <c r="E62" s="49">
        <f>'[1]TD P. ESTRATEGICO'!E40</f>
        <v>0.1</v>
      </c>
      <c r="F62" s="50">
        <f>'[1]TD P. ESTRATEGICO'!F40</f>
        <v>0.4</v>
      </c>
      <c r="G62" s="49">
        <f>'[1]TD P. ESTRATEGICO'!G40</f>
        <v>0</v>
      </c>
      <c r="H62" s="51">
        <f>'[1]TD P. ESTRATEGICO'!H40</f>
        <v>0.25</v>
      </c>
      <c r="I62" s="49">
        <f>'[1]TD P. ESTRATEGICO'!I40</f>
        <v>0</v>
      </c>
      <c r="J62" s="51">
        <f>'[1]TD P. ESTRATEGICO'!J40</f>
        <v>0.25</v>
      </c>
      <c r="K62" s="49">
        <f>'[1]TD P. ESTRATEGICO'!K40</f>
        <v>0</v>
      </c>
      <c r="L62" s="24" t="str">
        <f>IF('[1]TD P. ESTRATEGICO'!L40=1,"CUMPLIDA","")</f>
        <v/>
      </c>
      <c r="O62" s="25">
        <f t="shared" si="0"/>
        <v>1</v>
      </c>
      <c r="P62" s="25">
        <f>IFERROR(G62/F62,"")</f>
        <v>0</v>
      </c>
      <c r="Q62" s="25">
        <f t="shared" si="1"/>
        <v>0</v>
      </c>
      <c r="R62" s="25"/>
      <c r="S62" s="25"/>
      <c r="T62" s="25"/>
    </row>
    <row r="63" spans="2:20" x14ac:dyDescent="0.35">
      <c r="B63" s="65"/>
      <c r="C63" s="65"/>
      <c r="D63" s="66"/>
      <c r="E63" s="67"/>
      <c r="F63" s="31"/>
      <c r="G63" s="67"/>
      <c r="H63" s="31"/>
      <c r="I63" s="67"/>
      <c r="J63" s="31"/>
      <c r="K63" s="67"/>
      <c r="L63" s="24"/>
      <c r="O63" s="25" t="str">
        <f t="shared" si="0"/>
        <v/>
      </c>
      <c r="P63" s="25"/>
      <c r="Q63" s="25" t="str">
        <f t="shared" si="1"/>
        <v/>
      </c>
      <c r="R63" s="25"/>
      <c r="S63" s="25"/>
      <c r="T63" s="25"/>
    </row>
    <row r="64" spans="2:20" s="3" customFormat="1" ht="30.75" customHeight="1" thickBot="1" x14ac:dyDescent="0.45">
      <c r="B64" s="16" t="str">
        <f>'[1]TD P. ESTRATEGICO'!A41</f>
        <v>SUBSECRETARÍA JURÍDICA DISTRITAL</v>
      </c>
      <c r="C64" s="16"/>
      <c r="D64" s="17"/>
      <c r="E64" s="55"/>
      <c r="F64" s="17"/>
      <c r="G64" s="55"/>
      <c r="H64" s="17"/>
      <c r="I64" s="55"/>
      <c r="J64" s="17"/>
      <c r="K64" s="55"/>
      <c r="L64" s="24" t="str">
        <f>IF('[1]TD P. ESTRATEGICO'!L62=1,"FINALIZADA","")</f>
        <v/>
      </c>
      <c r="O64" s="25" t="str">
        <f t="shared" si="0"/>
        <v/>
      </c>
      <c r="P64" s="25" t="str">
        <f>IFERROR(G64/F64,"")</f>
        <v/>
      </c>
      <c r="Q64" s="25" t="str">
        <f t="shared" si="1"/>
        <v/>
      </c>
      <c r="R64" s="25"/>
      <c r="S64" s="25"/>
      <c r="T64" s="25"/>
    </row>
    <row r="65" spans="2:20" s="3" customFormat="1" x14ac:dyDescent="0.35">
      <c r="B65" s="63" t="str">
        <f>'[1]TD P. ESTRATEGICO'!B41</f>
        <v>EJECUCIÓN DEL PROYECTO DE INVERSIÓN CON CÓDIGO 7501</v>
      </c>
      <c r="C65" s="63" t="str">
        <f>'[1]TD P. ESTRATEGICO'!C41</f>
        <v>Constante</v>
      </c>
      <c r="D65" s="34">
        <f>'[1]TD P. ESTRATEGICO'!D41</f>
        <v>0.95</v>
      </c>
      <c r="E65" s="35">
        <f>'[1]TD P. ESTRATEGICO'!E41</f>
        <v>0.98</v>
      </c>
      <c r="F65" s="64">
        <f>'[1]TD P. ESTRATEGICO'!F41</f>
        <v>0.95</v>
      </c>
      <c r="G65" s="35">
        <f>'[1]TD P. ESTRATEGICO'!G41</f>
        <v>0</v>
      </c>
      <c r="H65" s="36">
        <f>'[1]TD P. ESTRATEGICO'!H41</f>
        <v>0.95</v>
      </c>
      <c r="I65" s="35">
        <f>'[1]TD P. ESTRATEGICO'!I41</f>
        <v>0</v>
      </c>
      <c r="J65" s="36">
        <f>'[1]TD P. ESTRATEGICO'!J41</f>
        <v>0.95</v>
      </c>
      <c r="K65" s="35">
        <f>'[1]TD P. ESTRATEGICO'!K41</f>
        <v>0</v>
      </c>
      <c r="L65" s="24" t="str">
        <f>IF('[1]TD P. ESTRATEGICO'!L41=1,"FINALIZADA","")</f>
        <v/>
      </c>
      <c r="O65" s="25">
        <f t="shared" si="0"/>
        <v>1.0315789473684212</v>
      </c>
      <c r="P65" s="25"/>
      <c r="Q65" s="25">
        <f t="shared" si="1"/>
        <v>0</v>
      </c>
      <c r="R65" s="25"/>
      <c r="S65" s="25"/>
      <c r="T65" s="25"/>
    </row>
    <row r="66" spans="2:20" x14ac:dyDescent="0.35">
      <c r="B66" s="37" t="str">
        <f>'[1]TD P. ESTRATEGICO'!B42</f>
        <v>ENTREGA DEL COMPENDIO DE DOCTRINA JURÍDICA</v>
      </c>
      <c r="C66" s="37" t="str">
        <f>'[1]TD P. ESTRATEGICO'!C42</f>
        <v>Suma</v>
      </c>
      <c r="D66" s="38">
        <f>'[1]TD P. ESTRATEGICO'!D42</f>
        <v>0</v>
      </c>
      <c r="E66" s="39">
        <f>'[1]TD P. ESTRATEGICO'!E42</f>
        <v>0</v>
      </c>
      <c r="F66" s="46">
        <f>'[1]TD P. ESTRATEGICO'!F42</f>
        <v>0</v>
      </c>
      <c r="G66" s="39">
        <f>'[1]TD P. ESTRATEGICO'!G42</f>
        <v>0</v>
      </c>
      <c r="H66" s="40">
        <f>'[1]TD P. ESTRATEGICO'!H42</f>
        <v>1</v>
      </c>
      <c r="I66" s="39">
        <f>'[1]TD P. ESTRATEGICO'!I42</f>
        <v>0</v>
      </c>
      <c r="J66" s="40">
        <f>'[1]TD P. ESTRATEGICO'!J42</f>
        <v>0</v>
      </c>
      <c r="K66" s="39">
        <f>'[1]TD P. ESTRATEGICO'!K42</f>
        <v>0</v>
      </c>
      <c r="L66" s="24" t="str">
        <f>IF('[1]TD P. ESTRATEGICO'!L42=1,"FINALIZADA","")</f>
        <v/>
      </c>
      <c r="O66" s="25" t="str">
        <f t="shared" si="0"/>
        <v/>
      </c>
      <c r="P66" s="25" t="str">
        <f>IFERROR(G66/F66,"")</f>
        <v/>
      </c>
      <c r="Q66" s="25">
        <f t="shared" si="1"/>
        <v>0</v>
      </c>
      <c r="R66" s="25"/>
      <c r="S66" s="25"/>
      <c r="T66" s="25"/>
    </row>
    <row r="67" spans="2:20" ht="21.75" thickBot="1" x14ac:dyDescent="0.4">
      <c r="B67" s="47" t="str">
        <f>'[1]TD P. ESTRATEGICO'!B43</f>
        <v>REQUERIMIENTOS JURÍDICOS GESTIONADOS EN LOS TIEMPOS ESTABLECIDOS.</v>
      </c>
      <c r="C67" s="47" t="str">
        <f>'[1]TD P. ESTRATEGICO'!C43</f>
        <v>Constante</v>
      </c>
      <c r="D67" s="48">
        <f>'[1]TD P. ESTRATEGICO'!D43</f>
        <v>1</v>
      </c>
      <c r="E67" s="49">
        <f>'[1]TD P. ESTRATEGICO'!E43</f>
        <v>1</v>
      </c>
      <c r="F67" s="50">
        <f>'[1]TD P. ESTRATEGICO'!F43</f>
        <v>1</v>
      </c>
      <c r="G67" s="49">
        <f>'[1]TD P. ESTRATEGICO'!G43</f>
        <v>0</v>
      </c>
      <c r="H67" s="51">
        <f>'[1]TD P. ESTRATEGICO'!H43</f>
        <v>1</v>
      </c>
      <c r="I67" s="49">
        <f>'[1]TD P. ESTRATEGICO'!I43</f>
        <v>0</v>
      </c>
      <c r="J67" s="51">
        <f>'[1]TD P. ESTRATEGICO'!J43</f>
        <v>1</v>
      </c>
      <c r="K67" s="49">
        <f>'[1]TD P. ESTRATEGICO'!K43</f>
        <v>0</v>
      </c>
      <c r="L67" s="24" t="str">
        <f>IF('[1]TD P. ESTRATEGICO'!L43=1,"FINALIZADA","")</f>
        <v/>
      </c>
      <c r="O67" s="25">
        <f t="shared" si="0"/>
        <v>1</v>
      </c>
      <c r="P67" s="25">
        <f>IFERROR(G67/F67,"")</f>
        <v>0</v>
      </c>
      <c r="Q67" s="25">
        <f t="shared" si="1"/>
        <v>0</v>
      </c>
      <c r="R67" s="25"/>
      <c r="S67" s="25"/>
      <c r="T67" s="25"/>
    </row>
    <row r="68" spans="2:20" x14ac:dyDescent="0.35">
      <c r="B68" s="65"/>
      <c r="C68" s="65"/>
      <c r="D68" s="75"/>
      <c r="E68" s="76"/>
      <c r="O68" s="25" t="str">
        <f t="shared" si="0"/>
        <v/>
      </c>
      <c r="Q68" s="25" t="str">
        <f t="shared" si="1"/>
        <v/>
      </c>
    </row>
    <row r="69" spans="2:20" x14ac:dyDescent="0.35">
      <c r="B69" s="78"/>
      <c r="C69" s="78"/>
      <c r="O69" s="25" t="str">
        <f t="shared" si="0"/>
        <v/>
      </c>
    </row>
    <row r="70" spans="2:20" ht="24" thickBot="1" x14ac:dyDescent="0.4">
      <c r="C70" s="79" t="s">
        <v>9</v>
      </c>
      <c r="D70" s="80">
        <v>2017</v>
      </c>
      <c r="E70" s="80"/>
      <c r="F70" s="80">
        <v>2018</v>
      </c>
      <c r="G70" s="80"/>
      <c r="H70" s="80">
        <v>2019</v>
      </c>
      <c r="I70" s="80"/>
      <c r="J70" s="80">
        <v>2020</v>
      </c>
      <c r="K70" s="80"/>
      <c r="O70" s="25">
        <f t="shared" ref="O70" si="4">E70/D70</f>
        <v>0</v>
      </c>
    </row>
    <row r="71" spans="2:20" ht="21.75" thickBot="1" x14ac:dyDescent="0.4">
      <c r="C71" s="79" t="s">
        <v>10</v>
      </c>
      <c r="D71" s="81">
        <f>AVERAGEIF(O10:O67,"&lt;&gt;0")</f>
        <v>1.076857552889577</v>
      </c>
      <c r="E71" s="82"/>
      <c r="F71" s="82">
        <f>IFERROR(AVERAGEIF(P10:P67,"&lt;&gt;0"),"")</f>
        <v>0.48529296066252586</v>
      </c>
      <c r="G71" s="82"/>
      <c r="H71" s="82" t="str">
        <f>IFERROR(AVERAGEIF(Q10:Q67,"&lt;&gt;0"),"")</f>
        <v/>
      </c>
      <c r="I71" s="82"/>
      <c r="J71" s="82" t="str">
        <f>IFERROR(AVERAGEIF(T10:T67,"&lt;&gt;0"),"")</f>
        <v/>
      </c>
      <c r="K71" s="83"/>
      <c r="O71" s="84"/>
      <c r="P71" s="84"/>
      <c r="Q71" s="84"/>
    </row>
    <row r="72" spans="2:20" ht="10.5" customHeight="1" x14ac:dyDescent="0.35">
      <c r="O72" s="84"/>
    </row>
    <row r="73" spans="2:20" hidden="1" x14ac:dyDescent="0.35"/>
    <row r="74" spans="2:20" hidden="1" x14ac:dyDescent="0.35"/>
    <row r="75" spans="2:20" hidden="1" x14ac:dyDescent="0.35"/>
    <row r="76" spans="2:20" hidden="1" x14ac:dyDescent="0.35"/>
    <row r="77" spans="2:20" hidden="1" x14ac:dyDescent="0.35"/>
    <row r="78" spans="2:20" hidden="1" x14ac:dyDescent="0.35"/>
    <row r="79" spans="2:20" hidden="1" x14ac:dyDescent="0.35"/>
    <row r="80" spans="2:2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</sheetData>
  <sheetProtection algorithmName="SHA-512" hashValue="NErxmSutTzTE//pQXjMJuhQCTb9mshGplnmyiXeYIyX0lNFQQafi5zDIz2IwHux/FTba+yxRD4QyiCVOjv3g+g==" saltValue="tRVUbj6xJ9TfNAMu/OgydQ==" spinCount="100000" sheet="1" selectLockedCells="1" selectUnlockedCells="1"/>
  <mergeCells count="15">
    <mergeCell ref="D70:E70"/>
    <mergeCell ref="F70:G70"/>
    <mergeCell ref="H70:I70"/>
    <mergeCell ref="J70:K70"/>
    <mergeCell ref="D71:E71"/>
    <mergeCell ref="F71:G71"/>
    <mergeCell ref="H71:I71"/>
    <mergeCell ref="J71:K71"/>
    <mergeCell ref="B2:K2"/>
    <mergeCell ref="B5:K5"/>
    <mergeCell ref="B6:B7"/>
    <mergeCell ref="D6:E6"/>
    <mergeCell ref="F6:G6"/>
    <mergeCell ref="H6:I6"/>
    <mergeCell ref="J6:K6"/>
  </mergeCells>
  <printOptions horizontalCentered="1"/>
  <pageMargins left="0.70866141732283472" right="0.70866141732283472" top="0.35433070866141736" bottom="0.35433070866141736" header="0.31496062992125984" footer="0.31496062992125984"/>
  <pageSetup scale="32" orientation="landscape" r:id="rId1"/>
  <rowBreaks count="1" manualBreakCount="1">
    <brk id="48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GESTIÓN</vt:lpstr>
      <vt:lpstr>'PLAN DE GESTIÓN'!Área_de_impresión</vt:lpstr>
      <vt:lpstr>'PLAN DE GESTIÓN'!Títulos_a_imprimir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Cepeda Moncada</dc:creator>
  <cp:lastModifiedBy>Juan Carlos Cepeda Moncada</cp:lastModifiedBy>
  <dcterms:created xsi:type="dcterms:W3CDTF">2018-07-26T15:44:28Z</dcterms:created>
  <dcterms:modified xsi:type="dcterms:W3CDTF">2018-07-26T15:44:44Z</dcterms:modified>
</cp:coreProperties>
</file>