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cepeda.SECJUR\Desktop\BCKUP\SECRETARÍA JURÍDICA escritorio\Memorandos varios - Derechos de Petición\2018\"/>
    </mc:Choice>
  </mc:AlternateContent>
  <bookViews>
    <workbookView xWindow="0" yWindow="0" windowWidth="28800" windowHeight="12030"/>
  </bookViews>
  <sheets>
    <sheet name="PLAN DE DESARROLLO" sheetId="1" r:id="rId1"/>
  </sheets>
  <externalReferences>
    <externalReference r:id="rId2"/>
  </externalReferences>
  <definedNames>
    <definedName name="_424_NÚMERO_DE_SISTEMAS_DE_INFORMACIÓN_JURÍDICOS_CON_DESARROLLO__SOPORTE_Y_MANTENIMIENTO">[1]matriz!#REF!</definedName>
    <definedName name="ADMINISTRATIVA">[1]CONVEN!#REF!</definedName>
    <definedName name="_xlnm.Print_Area" localSheetId="0">'PLAN DE DESARROLLO'!$B$1:$N$27</definedName>
    <definedName name="CIUDADANO">[1]CONVEN!#REF!</definedName>
    <definedName name="COMUNICACIONES">[1]CONVEN!#REF!</definedName>
    <definedName name="CONTRACTUAL">[1]CONVEN!#REF!</definedName>
    <definedName name="CONTROL_INTERNO">[1]CONVEN!#REF!</definedName>
    <definedName name="DISCIPLINARIO">[1]CONVEN!#REF!</definedName>
    <definedName name="DOCUMENTAL">[1]CONVEN!#REF!</definedName>
    <definedName name="ESAL">[1]CONVEN!#REF!</definedName>
    <definedName name="EVALUACION">[1]CONVEN!#REF!</definedName>
    <definedName name="FINANCIERA">[1]CONVEN!#REF!</definedName>
    <definedName name="GEST_JUDICIAL">[1]CONVEN!#REF!</definedName>
    <definedName name="GESTION_NORMATIVA">[1]CONVEN!#REF!</definedName>
    <definedName name="JURIDICA_DISTRITAL">[1]CONVEN!#REF!</definedName>
    <definedName name="NOTIFICACIONES">[1]CONVEN!#REF!</definedName>
    <definedName name="PLANEACION">[1]CONVEN!#REF!</definedName>
    <definedName name="PLANEACION_Y_MEJORA_CONTINUA">[1]CONVEN!#REF!</definedName>
    <definedName name="PO_001_PLANEACIÓN_Y_MEJORA_CONTINUA">[1]CONVEN!#REF!</definedName>
    <definedName name="PROCESOS">[1]CONVEN!#REF!</definedName>
    <definedName name="THUMANO">[1]CONVEN!#REF!</definedName>
    <definedName name="TIC">[1]CONVEN!#REF!</definedName>
    <definedName name="_xlnm.Print_Titles" localSheetId="0">'PLAN DE DESARROLLO'!$1:$6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X23" i="1"/>
  <c r="V23" i="1"/>
  <c r="T23" i="1"/>
  <c r="R23" i="1"/>
  <c r="P23" i="1"/>
  <c r="P22" i="1"/>
  <c r="M22" i="1"/>
  <c r="N22" i="1" s="1"/>
  <c r="L22" i="1"/>
  <c r="K22" i="1"/>
  <c r="X22" i="1" s="1"/>
  <c r="J22" i="1"/>
  <c r="V22" i="1" s="1"/>
  <c r="I22" i="1"/>
  <c r="G22" i="1"/>
  <c r="T22" i="1" s="1"/>
  <c r="F22" i="1"/>
  <c r="R22" i="1" s="1"/>
  <c r="E22" i="1"/>
  <c r="D22" i="1"/>
  <c r="C22" i="1"/>
  <c r="B22" i="1"/>
  <c r="R21" i="1"/>
  <c r="L21" i="1"/>
  <c r="X21" i="1" s="1"/>
  <c r="K21" i="1"/>
  <c r="J21" i="1"/>
  <c r="V21" i="1" s="1"/>
  <c r="I21" i="1"/>
  <c r="H21" i="1"/>
  <c r="T21" i="1" s="1"/>
  <c r="G21" i="1"/>
  <c r="F21" i="1"/>
  <c r="E21" i="1"/>
  <c r="D21" i="1"/>
  <c r="P21" i="1" s="1"/>
  <c r="C21" i="1"/>
  <c r="B21" i="1"/>
  <c r="L20" i="1"/>
  <c r="X20" i="1" s="1"/>
  <c r="K20" i="1"/>
  <c r="J20" i="1"/>
  <c r="V20" i="1" s="1"/>
  <c r="I20" i="1"/>
  <c r="H20" i="1"/>
  <c r="T20" i="1" s="1"/>
  <c r="G20" i="1"/>
  <c r="F20" i="1"/>
  <c r="M20" i="1" s="1"/>
  <c r="N20" i="1" s="1"/>
  <c r="E20" i="1"/>
  <c r="D20" i="1"/>
  <c r="P20" i="1" s="1"/>
  <c r="C20" i="1"/>
  <c r="B20" i="1"/>
  <c r="R19" i="1"/>
  <c r="L19" i="1"/>
  <c r="X19" i="1" s="1"/>
  <c r="K19" i="1"/>
  <c r="J19" i="1"/>
  <c r="V19" i="1" s="1"/>
  <c r="I19" i="1"/>
  <c r="H19" i="1"/>
  <c r="T19" i="1" s="1"/>
  <c r="G19" i="1"/>
  <c r="F19" i="1"/>
  <c r="E19" i="1"/>
  <c r="D19" i="1"/>
  <c r="P19" i="1" s="1"/>
  <c r="C19" i="1"/>
  <c r="B19" i="1"/>
  <c r="L18" i="1"/>
  <c r="X18" i="1" s="1"/>
  <c r="K18" i="1"/>
  <c r="J18" i="1"/>
  <c r="V18" i="1" s="1"/>
  <c r="I18" i="1"/>
  <c r="H18" i="1"/>
  <c r="T18" i="1" s="1"/>
  <c r="G18" i="1"/>
  <c r="F18" i="1"/>
  <c r="R18" i="1" s="1"/>
  <c r="E18" i="1"/>
  <c r="D18" i="1"/>
  <c r="P18" i="1" s="1"/>
  <c r="C18" i="1"/>
  <c r="B18" i="1"/>
  <c r="R17" i="1"/>
  <c r="L17" i="1"/>
  <c r="X17" i="1" s="1"/>
  <c r="K17" i="1"/>
  <c r="J17" i="1"/>
  <c r="V17" i="1" s="1"/>
  <c r="I17" i="1"/>
  <c r="H17" i="1"/>
  <c r="T17" i="1" s="1"/>
  <c r="G17" i="1"/>
  <c r="F17" i="1"/>
  <c r="E17" i="1"/>
  <c r="D17" i="1"/>
  <c r="P17" i="1" s="1"/>
  <c r="C17" i="1"/>
  <c r="B17" i="1"/>
  <c r="L16" i="1"/>
  <c r="X16" i="1" s="1"/>
  <c r="K16" i="1"/>
  <c r="J16" i="1"/>
  <c r="V16" i="1" s="1"/>
  <c r="I16" i="1"/>
  <c r="H16" i="1"/>
  <c r="T16" i="1" s="1"/>
  <c r="G16" i="1"/>
  <c r="F16" i="1"/>
  <c r="R16" i="1" s="1"/>
  <c r="E16" i="1"/>
  <c r="D16" i="1"/>
  <c r="P16" i="1" s="1"/>
  <c r="C16" i="1"/>
  <c r="B16" i="1"/>
  <c r="R15" i="1"/>
  <c r="L15" i="1"/>
  <c r="X15" i="1" s="1"/>
  <c r="K15" i="1"/>
  <c r="J15" i="1"/>
  <c r="V15" i="1" s="1"/>
  <c r="I15" i="1"/>
  <c r="H15" i="1"/>
  <c r="T15" i="1" s="1"/>
  <c r="G15" i="1"/>
  <c r="F15" i="1"/>
  <c r="E15" i="1"/>
  <c r="D15" i="1"/>
  <c r="P15" i="1" s="1"/>
  <c r="C15" i="1"/>
  <c r="B15" i="1"/>
  <c r="L14" i="1"/>
  <c r="M14" i="1" s="1"/>
  <c r="N14" i="1" s="1"/>
  <c r="K14" i="1"/>
  <c r="J14" i="1"/>
  <c r="V14" i="1" s="1"/>
  <c r="I14" i="1"/>
  <c r="H14" i="1"/>
  <c r="T14" i="1" s="1"/>
  <c r="G14" i="1"/>
  <c r="F14" i="1"/>
  <c r="R14" i="1" s="1"/>
  <c r="E14" i="1"/>
  <c r="D14" i="1"/>
  <c r="C14" i="1"/>
  <c r="P14" i="1" s="1"/>
  <c r="B14" i="1"/>
  <c r="R13" i="1"/>
  <c r="L13" i="1"/>
  <c r="X13" i="1" s="1"/>
  <c r="K13" i="1"/>
  <c r="J13" i="1"/>
  <c r="V13" i="1" s="1"/>
  <c r="I13" i="1"/>
  <c r="H13" i="1"/>
  <c r="T13" i="1" s="1"/>
  <c r="G13" i="1"/>
  <c r="F13" i="1"/>
  <c r="E13" i="1"/>
  <c r="D13" i="1"/>
  <c r="P13" i="1" s="1"/>
  <c r="C13" i="1"/>
  <c r="B13" i="1"/>
  <c r="L12" i="1"/>
  <c r="K12" i="1"/>
  <c r="X12" i="1" s="1"/>
  <c r="J12" i="1"/>
  <c r="V12" i="1" s="1"/>
  <c r="I12" i="1"/>
  <c r="H12" i="1"/>
  <c r="T12" i="1" s="1"/>
  <c r="G12" i="1"/>
  <c r="F12" i="1"/>
  <c r="M12" i="1" s="1"/>
  <c r="N12" i="1" s="1"/>
  <c r="E12" i="1"/>
  <c r="D12" i="1"/>
  <c r="C12" i="1"/>
  <c r="P12" i="1" s="1"/>
  <c r="B12" i="1"/>
  <c r="R11" i="1"/>
  <c r="L11" i="1"/>
  <c r="X11" i="1" s="1"/>
  <c r="K11" i="1"/>
  <c r="J11" i="1"/>
  <c r="V11" i="1" s="1"/>
  <c r="I11" i="1"/>
  <c r="H11" i="1"/>
  <c r="T11" i="1" s="1"/>
  <c r="G11" i="1"/>
  <c r="F11" i="1"/>
  <c r="E11" i="1"/>
  <c r="D11" i="1"/>
  <c r="P11" i="1" s="1"/>
  <c r="C11" i="1"/>
  <c r="B11" i="1"/>
  <c r="L10" i="1"/>
  <c r="M10" i="1" s="1"/>
  <c r="N10" i="1" s="1"/>
  <c r="K10" i="1"/>
  <c r="X10" i="1" s="1"/>
  <c r="J10" i="1"/>
  <c r="V10" i="1" s="1"/>
  <c r="I10" i="1"/>
  <c r="H10" i="1"/>
  <c r="T10" i="1" s="1"/>
  <c r="G10" i="1"/>
  <c r="F10" i="1"/>
  <c r="R10" i="1" s="1"/>
  <c r="E10" i="1"/>
  <c r="D10" i="1"/>
  <c r="C10" i="1"/>
  <c r="P10" i="1" s="1"/>
  <c r="B10" i="1"/>
  <c r="R9" i="1"/>
  <c r="L9" i="1"/>
  <c r="X9" i="1" s="1"/>
  <c r="K9" i="1"/>
  <c r="J9" i="1"/>
  <c r="V9" i="1" s="1"/>
  <c r="I9" i="1"/>
  <c r="H9" i="1"/>
  <c r="T9" i="1" s="1"/>
  <c r="G9" i="1"/>
  <c r="F9" i="1"/>
  <c r="E9" i="1"/>
  <c r="D9" i="1"/>
  <c r="P9" i="1" s="1"/>
  <c r="C9" i="1"/>
  <c r="B9" i="1"/>
  <c r="L8" i="1"/>
  <c r="M8" i="1" s="1"/>
  <c r="N8" i="1" s="1"/>
  <c r="K8" i="1"/>
  <c r="X8" i="1" s="1"/>
  <c r="J8" i="1"/>
  <c r="V8" i="1" s="1"/>
  <c r="I8" i="1"/>
  <c r="H8" i="1"/>
  <c r="T8" i="1" s="1"/>
  <c r="G8" i="1"/>
  <c r="F8" i="1"/>
  <c r="R8" i="1" s="1"/>
  <c r="E8" i="1"/>
  <c r="D8" i="1"/>
  <c r="C8" i="1"/>
  <c r="P8" i="1" s="1"/>
  <c r="B8" i="1"/>
  <c r="R7" i="1"/>
  <c r="M7" i="1"/>
  <c r="N7" i="1" s="1"/>
  <c r="L7" i="1"/>
  <c r="K7" i="1"/>
  <c r="X7" i="1" s="1"/>
  <c r="J7" i="1"/>
  <c r="I7" i="1"/>
  <c r="V7" i="1" s="1"/>
  <c r="H7" i="1"/>
  <c r="T7" i="1" s="1"/>
  <c r="T24" i="1" s="1"/>
  <c r="G24" i="1" s="1"/>
  <c r="E30" i="1" s="1"/>
  <c r="G7" i="1"/>
  <c r="F7" i="1"/>
  <c r="E7" i="1"/>
  <c r="D7" i="1"/>
  <c r="C7" i="1"/>
  <c r="P7" i="1" s="1"/>
  <c r="B7" i="1"/>
  <c r="B5" i="1"/>
  <c r="B4" i="1"/>
  <c r="V24" i="1" l="1"/>
  <c r="I24" i="1" s="1"/>
  <c r="F30" i="1" s="1"/>
  <c r="P24" i="1"/>
  <c r="C24" i="1" s="1"/>
  <c r="M17" i="1"/>
  <c r="N17" i="1" s="1"/>
  <c r="M19" i="1"/>
  <c r="N19" i="1" s="1"/>
  <c r="M21" i="1"/>
  <c r="N21" i="1" s="1"/>
  <c r="R20" i="1"/>
  <c r="M9" i="1"/>
  <c r="N9" i="1" s="1"/>
  <c r="M11" i="1"/>
  <c r="N11" i="1" s="1"/>
  <c r="M13" i="1"/>
  <c r="N13" i="1" s="1"/>
  <c r="X14" i="1"/>
  <c r="X24" i="1" s="1"/>
  <c r="K24" i="1" s="1"/>
  <c r="G30" i="1" s="1"/>
  <c r="M15" i="1"/>
  <c r="N15" i="1" s="1"/>
  <c r="R12" i="1"/>
  <c r="R24" i="1" s="1"/>
  <c r="E24" i="1" s="1"/>
  <c r="D30" i="1" s="1"/>
  <c r="M16" i="1"/>
  <c r="N16" i="1" s="1"/>
  <c r="M18" i="1"/>
  <c r="N18" i="1" s="1"/>
  <c r="C30" i="1" l="1"/>
  <c r="C31" i="1" s="1"/>
  <c r="C26" i="1"/>
  <c r="E26" i="1" s="1"/>
  <c r="G26" i="1" s="1"/>
  <c r="I26" i="1" s="1"/>
  <c r="K26" i="1" s="1"/>
</calcChain>
</file>

<file path=xl/sharedStrings.xml><?xml version="1.0" encoding="utf-8"?>
<sst xmlns="http://schemas.openxmlformats.org/spreadsheetml/2006/main" count="18" uniqueCount="10">
  <si>
    <t>SECRETARÍA JURÍDICA DISTRITAL</t>
  </si>
  <si>
    <t>AVANCE PLAN</t>
  </si>
  <si>
    <t>CUMPLIMIENTO</t>
  </si>
  <si>
    <t>PROG</t>
  </si>
  <si>
    <t>EJEC</t>
  </si>
  <si>
    <t>DESARROLLO</t>
  </si>
  <si>
    <t>CUMPLIMIENTO POR AÑO METAS PLAN DE DESARROLLO 2016-2020</t>
  </si>
  <si>
    <t xml:space="preserve">IMPRESIÓN </t>
  </si>
  <si>
    <t>AVANCE ACUMULADO DEL PLAN DE DESARROLLO</t>
  </si>
  <si>
    <t>Elaboró. Juan Carlos Cepeda Moncada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</si>
</sst>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 style="thin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thin">
        <color theme="4" tint="0.39991454817346722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theme="4" tint="0.39994506668294322"/>
      </left>
      <right style="dashed">
        <color theme="4" tint="0.39994506668294322"/>
      </right>
      <top style="medium">
        <color theme="4" tint="0.39994506668294322"/>
      </top>
      <bottom/>
      <diagonal/>
    </border>
    <border>
      <left style="dashed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medium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theme="4" tint="0.39994506668294322"/>
      </left>
      <right style="dashed">
        <color theme="4" tint="0.39994506668294322"/>
      </right>
      <top/>
      <bottom style="thin">
        <color theme="4" tint="0.39997558519241921"/>
      </bottom>
      <diagonal/>
    </border>
    <border>
      <left style="dashed">
        <color theme="4" tint="0.39994506668294322"/>
      </left>
      <right style="medium">
        <color theme="4" tint="0.39994506668294322"/>
      </right>
      <top/>
      <bottom style="thin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thin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dashed">
        <color theme="4" tint="0.39994506668294322"/>
      </right>
      <top style="thin">
        <color theme="4" tint="0.39997558519241921"/>
      </top>
      <bottom style="medium">
        <color theme="4" tint="0.39991454817346722"/>
      </bottom>
      <diagonal/>
    </border>
    <border>
      <left style="dashed">
        <color theme="4" tint="0.39994506668294322"/>
      </left>
      <right style="medium">
        <color theme="4" tint="0.39994506668294322"/>
      </right>
      <top style="thin">
        <color theme="4" tint="0.39997558519241921"/>
      </top>
      <bottom style="medium">
        <color theme="4" tint="0.399914548173467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0" fontId="6" fillId="0" borderId="0" xfId="0" applyFont="1" applyAlignment="1"/>
    <xf numFmtId="9" fontId="7" fillId="0" borderId="0" xfId="2" applyFont="1" applyAlignment="1">
      <alignment vertical="center"/>
    </xf>
    <xf numFmtId="0" fontId="6" fillId="0" borderId="0" xfId="0" applyFont="1" applyAlignment="1" applyProtection="1">
      <protection hidden="1"/>
    </xf>
    <xf numFmtId="9" fontId="7" fillId="0" borderId="0" xfId="2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11" fillId="0" borderId="5" xfId="0" applyFont="1" applyBorder="1" applyAlignment="1" applyProtection="1">
      <alignment horizontal="center" wrapText="1"/>
      <protection hidden="1"/>
    </xf>
    <xf numFmtId="0" fontId="12" fillId="3" borderId="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12" fillId="4" borderId="13" xfId="1" applyNumberFormat="1" applyFont="1" applyFill="1" applyBorder="1" applyAlignment="1">
      <alignment horizontal="center" vertical="center"/>
    </xf>
    <xf numFmtId="164" fontId="7" fillId="4" borderId="9" xfId="2" applyNumberFormat="1" applyFont="1" applyFill="1" applyBorder="1" applyAlignment="1" applyProtection="1">
      <alignment horizontal="center" vertical="center"/>
      <protection hidden="1"/>
    </xf>
    <xf numFmtId="9" fontId="4" fillId="0" borderId="14" xfId="2" applyFont="1" applyBorder="1" applyAlignment="1" applyProtection="1">
      <alignment horizontal="center"/>
      <protection hidden="1"/>
    </xf>
    <xf numFmtId="3" fontId="12" fillId="4" borderId="13" xfId="1" applyNumberFormat="1" applyFont="1" applyFill="1" applyBorder="1" applyAlignment="1">
      <alignment horizontal="center" vertical="center"/>
    </xf>
    <xf numFmtId="164" fontId="12" fillId="0" borderId="11" xfId="2" applyNumberFormat="1" applyFont="1" applyBorder="1" applyAlignment="1">
      <alignment horizontal="center" vertical="center"/>
    </xf>
    <xf numFmtId="9" fontId="4" fillId="0" borderId="12" xfId="2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4" borderId="15" xfId="1" applyNumberFormat="1" applyFont="1" applyFill="1" applyBorder="1" applyAlignment="1">
      <alignment horizontal="center" vertical="center"/>
    </xf>
    <xf numFmtId="41" fontId="12" fillId="0" borderId="11" xfId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9" fontId="12" fillId="4" borderId="13" xfId="1" applyNumberFormat="1" applyFont="1" applyFill="1" applyBorder="1" applyAlignment="1">
      <alignment horizontal="center" vertical="center"/>
    </xf>
    <xf numFmtId="9" fontId="12" fillId="0" borderId="11" xfId="2" applyNumberFormat="1" applyFont="1" applyBorder="1" applyAlignment="1">
      <alignment horizontal="center" vertical="center"/>
    </xf>
    <xf numFmtId="9" fontId="4" fillId="0" borderId="12" xfId="2" applyNumberFormat="1" applyFont="1" applyBorder="1" applyAlignment="1">
      <alignment horizontal="center" vertical="center"/>
    </xf>
    <xf numFmtId="164" fontId="7" fillId="4" borderId="16" xfId="2" applyNumberFormat="1" applyFont="1" applyFill="1" applyBorder="1" applyAlignment="1" applyProtection="1">
      <alignment horizontal="center" vertical="center"/>
      <protection hidden="1"/>
    </xf>
    <xf numFmtId="0" fontId="12" fillId="0" borderId="11" xfId="1" applyNumberFormat="1" applyFont="1" applyBorder="1" applyAlignment="1">
      <alignment horizontal="center" vertical="center"/>
    </xf>
    <xf numFmtId="0" fontId="12" fillId="0" borderId="11" xfId="2" applyNumberFormat="1" applyFont="1" applyBorder="1" applyAlignment="1">
      <alignment horizontal="center" vertical="center"/>
    </xf>
    <xf numFmtId="0" fontId="4" fillId="0" borderId="12" xfId="2" applyNumberFormat="1" applyFont="1" applyBorder="1" applyAlignment="1">
      <alignment horizontal="center" vertical="center"/>
    </xf>
    <xf numFmtId="9" fontId="7" fillId="4" borderId="16" xfId="2" applyNumberFormat="1" applyFont="1" applyFill="1" applyBorder="1" applyAlignment="1" applyProtection="1">
      <alignment horizontal="center" vertical="center"/>
      <protection hidden="1"/>
    </xf>
    <xf numFmtId="9" fontId="12" fillId="0" borderId="17" xfId="2" applyFont="1" applyBorder="1" applyAlignment="1">
      <alignment horizontal="center" vertical="center"/>
    </xf>
    <xf numFmtId="9" fontId="4" fillId="0" borderId="18" xfId="2" applyFont="1" applyBorder="1" applyAlignment="1">
      <alignment horizontal="center" vertical="center"/>
    </xf>
    <xf numFmtId="9" fontId="4" fillId="0" borderId="5" xfId="2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9" fontId="13" fillId="0" borderId="19" xfId="2" applyFont="1" applyBorder="1" applyAlignment="1" applyProtection="1">
      <alignment horizontal="center"/>
      <protection hidden="1"/>
    </xf>
    <xf numFmtId="9" fontId="13" fillId="0" borderId="20" xfId="2" applyFont="1" applyBorder="1" applyAlignment="1" applyProtection="1">
      <alignment horizontal="center"/>
      <protection hidden="1"/>
    </xf>
    <xf numFmtId="9" fontId="13" fillId="0" borderId="21" xfId="2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9" fontId="13" fillId="0" borderId="24" xfId="2" applyFont="1" applyBorder="1" applyAlignment="1" applyProtection="1">
      <alignment horizontal="center"/>
      <protection hidden="1"/>
    </xf>
    <xf numFmtId="9" fontId="13" fillId="0" borderId="25" xfId="2" applyFont="1" applyBorder="1" applyAlignment="1" applyProtection="1">
      <alignment horizontal="center"/>
      <protection hidden="1"/>
    </xf>
    <xf numFmtId="9" fontId="13" fillId="0" borderId="26" xfId="2" applyFont="1" applyBorder="1" applyAlignment="1" applyProtection="1">
      <alignment horizontal="center"/>
      <protection hidden="1"/>
    </xf>
    <xf numFmtId="9" fontId="0" fillId="0" borderId="0" xfId="0" applyNumberFormat="1"/>
    <xf numFmtId="0" fontId="14" fillId="0" borderId="0" xfId="0" applyFont="1"/>
    <xf numFmtId="14" fontId="7" fillId="0" borderId="0" xfId="0" applyNumberFormat="1" applyFont="1" applyAlignment="1" applyProtection="1">
      <alignment horizontal="left"/>
      <protection hidden="1"/>
    </xf>
    <xf numFmtId="9" fontId="3" fillId="0" borderId="27" xfId="0" applyNumberFormat="1" applyFont="1" applyBorder="1" applyAlignment="1">
      <alignment horizontal="center"/>
    </xf>
    <xf numFmtId="9" fontId="3" fillId="0" borderId="27" xfId="2" applyFont="1" applyBorder="1" applyAlignment="1">
      <alignment horizontal="center"/>
    </xf>
    <xf numFmtId="0" fontId="15" fillId="0" borderId="0" xfId="0" applyFont="1" applyAlignment="1" applyProtection="1">
      <alignment horizontal="right" vertical="center"/>
      <protection hidden="1"/>
    </xf>
    <xf numFmtId="14" fontId="15" fillId="0" borderId="0" xfId="0" applyNumberFormat="1" applyFont="1" applyAlignment="1" applyProtection="1">
      <alignment horizontal="left" vertical="center"/>
      <protection hidden="1"/>
    </xf>
    <xf numFmtId="9" fontId="16" fillId="0" borderId="0" xfId="2" applyFont="1" applyAlignment="1">
      <alignment vertical="center"/>
    </xf>
    <xf numFmtId="0" fontId="3" fillId="0" borderId="0" xfId="0" applyFont="1"/>
    <xf numFmtId="9" fontId="3" fillId="0" borderId="27" xfId="0" applyNumberFormat="1" applyFont="1" applyBorder="1"/>
    <xf numFmtId="0" fontId="3" fillId="0" borderId="27" xfId="0" applyFont="1" applyBorder="1"/>
    <xf numFmtId="0" fontId="3" fillId="0" borderId="0" xfId="0" applyFont="1" applyAlignment="1">
      <alignment horizontal="left"/>
    </xf>
    <xf numFmtId="9" fontId="17" fillId="0" borderId="0" xfId="2" applyFont="1" applyAlignment="1">
      <alignment vertical="center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9" fontId="17" fillId="0" borderId="0" xfId="2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20" fillId="0" borderId="0" xfId="0" applyFont="1" applyAlignment="1" applyProtection="1">
      <alignment horizontal="left" vertical="top"/>
      <protection hidden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073297124494144E-2"/>
          <c:y val="0.20079311122960988"/>
          <c:w val="0.97292670287550587"/>
          <c:h val="0.7219435210695639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2662212160766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D7-4C76-82B0-5421E9658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 DE DESARROLLO'!$C$30</c:f>
              <c:numCache>
                <c:formatCode>0%</c:formatCode>
                <c:ptCount val="1"/>
                <c:pt idx="0">
                  <c:v>0.11297034918878884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7-4C76-82B0-5421E965891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652932472908828E-2"/>
                  <c:y val="-7.420982158006262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D7-4C76-82B0-5421E965891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'PLAN DE DESARROLLO'!$D$30</c:f>
              <c:numCache>
                <c:formatCode>0%</c:formatCode>
                <c:ptCount val="1"/>
                <c:pt idx="0">
                  <c:v>0.29011768947891398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D7-4C76-82B0-5421E965891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326337204128964E-2"/>
                  <c:y val="-7.42098215800626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D7-4C76-82B0-5421E9658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 DE DESARROLLO'!$E$30</c:f>
              <c:numCache>
                <c:formatCode>0%</c:formatCode>
                <c:ptCount val="1"/>
                <c:pt idx="0">
                  <c:v>0.17435427157756425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D7-4C76-82B0-5421E965891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'PLAN DE DESARROLLO'!$F$30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D7-4C76-82B0-5421E965891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'PLAN DE DESARROLLO'!$G$30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D7-4C76-82B0-5421E9658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4105104"/>
        <c:axId val="1774103440"/>
      </c:barChart>
      <c:catAx>
        <c:axId val="1774105104"/>
        <c:scaling>
          <c:orientation val="minMax"/>
        </c:scaling>
        <c:delete val="1"/>
        <c:axPos val="l"/>
        <c:majorTickMark val="none"/>
        <c:minorTickMark val="none"/>
        <c:tickLblPos val="nextTo"/>
        <c:crossAx val="1774103440"/>
        <c:crosses val="autoZero"/>
        <c:auto val="1"/>
        <c:lblAlgn val="ctr"/>
        <c:lblOffset val="100"/>
        <c:noMultiLvlLbl val="0"/>
      </c:catAx>
      <c:valAx>
        <c:axId val="1774103440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177410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58640</xdr:colOff>
      <xdr:row>0</xdr:row>
      <xdr:rowOff>0</xdr:rowOff>
    </xdr:from>
    <xdr:to>
      <xdr:col>7</xdr:col>
      <xdr:colOff>199016</xdr:colOff>
      <xdr:row>2</xdr:row>
      <xdr:rowOff>165652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048"/>
        <a:stretch/>
      </xdr:blipFill>
      <xdr:spPr bwMode="auto">
        <a:xfrm>
          <a:off x="11002865" y="0"/>
          <a:ext cx="1569126" cy="813352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/>
      </xdr:spPr>
    </xdr:pic>
    <xdr:clientData/>
  </xdr:twoCellAnchor>
  <xdr:twoCellAnchor>
    <xdr:from>
      <xdr:col>1</xdr:col>
      <xdr:colOff>2412890</xdr:colOff>
      <xdr:row>0</xdr:row>
      <xdr:rowOff>0</xdr:rowOff>
    </xdr:from>
    <xdr:to>
      <xdr:col>1</xdr:col>
      <xdr:colOff>3186552</xdr:colOff>
      <xdr:row>2</xdr:row>
      <xdr:rowOff>185594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890" y="0"/>
          <a:ext cx="773662" cy="833294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  <a:extLst/>
      </xdr:spPr>
    </xdr:pic>
    <xdr:clientData/>
  </xdr:twoCellAnchor>
  <xdr:oneCellAnchor>
    <xdr:from>
      <xdr:col>1</xdr:col>
      <xdr:colOff>53340</xdr:colOff>
      <xdr:row>3</xdr:row>
      <xdr:rowOff>22860</xdr:rowOff>
    </xdr:from>
    <xdr:ext cx="742292" cy="342786"/>
    <xdr:sp macro="" textlink="">
      <xdr:nvSpPr>
        <xdr:cNvPr id="4" name="Rectángulo 3">
          <a:hlinkClick xmlns:r="http://schemas.openxmlformats.org/officeDocument/2006/relationships" r:id="rId3"/>
        </xdr:cNvPr>
        <xdr:cNvSpPr/>
      </xdr:nvSpPr>
      <xdr:spPr>
        <a:xfrm>
          <a:off x="53340" y="956310"/>
          <a:ext cx="742292" cy="342786"/>
        </a:xfrm>
        <a:prstGeom prst="rect">
          <a:avLst/>
        </a:prstGeom>
        <a:solidFill>
          <a:schemeClr val="accent1">
            <a:lumMod val="75000"/>
          </a:schemeClr>
        </a:solidFill>
        <a:effectLst>
          <a:innerShdw blurRad="114300">
            <a:prstClr val="black"/>
          </a:innerShdw>
        </a:effectLst>
        <a:scene3d>
          <a:camera prst="orthographicFront"/>
          <a:lightRig rig="harsh" dir="t"/>
        </a:scene3d>
        <a:sp3d extrusionH="76200" contourW="12700">
          <a:bevelT prst="relaxedInset"/>
          <a:bevelB prst="relaxedInset"/>
          <a:extrusionClr>
            <a:schemeClr val="accent1">
              <a:lumMod val="40000"/>
              <a:lumOff val="60000"/>
            </a:schemeClr>
          </a:extrusionClr>
          <a:contourClr>
            <a:schemeClr val="accent1">
              <a:lumMod val="20000"/>
              <a:lumOff val="80000"/>
            </a:schemeClr>
          </a:contourClr>
        </a:sp3d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6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INICIO</a:t>
          </a:r>
          <a:endParaRPr lang="es-ES" sz="1400" b="1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9224340</xdr:colOff>
      <xdr:row>23</xdr:row>
      <xdr:rowOff>4554</xdr:rowOff>
    </xdr:from>
    <xdr:to>
      <xdr:col>12</xdr:col>
      <xdr:colOff>22362</xdr:colOff>
      <xdr:row>25</xdr:row>
      <xdr:rowOff>110987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es%20de%20equipo\Oficina%20Asesora%20de%20Planeaci&#243;n\Matriz%20de%20Indicadores\MATRIZ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ara Impresión"/>
      <sheetName val="FICHA TÉCNICA"/>
      <sheetName val="FICHA INDICADOR"/>
      <sheetName val="POR DEPENDENCIA"/>
      <sheetName val="POR PROCESO"/>
      <sheetName val="TD P. ESTRATEGICO"/>
      <sheetName val="PLAN DE GESTIÓN"/>
      <sheetName val="TD P DESARROLLO"/>
      <sheetName val="POA 2018"/>
      <sheetName val="POA 2018 (2)"/>
      <sheetName val="PLAN ESTRATÉGICO"/>
      <sheetName val="matriz"/>
      <sheetName val="PLAN DE DESARROLLO"/>
      <sheetName val="CONVEN"/>
      <sheetName val="CMI"/>
      <sheetName val="INICIO"/>
      <sheetName val="IMPERATIVOS"/>
      <sheetName val="PLANES"/>
      <sheetName val="Hoja2"/>
      <sheetName val="listad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PLAN DE DESARROLLO</v>
          </cell>
        </row>
        <row r="6">
          <cell r="B6" t="str">
            <v>NOMBRE DEL INDICADOR</v>
          </cell>
        </row>
        <row r="7">
          <cell r="B7" t="str">
            <v>422 NÚMERO DE DÍAS PROMEDIO UTILIZADO PARA LA EXPEDICIÓN DE CONCEPTOS</v>
          </cell>
          <cell r="D7">
            <v>23</v>
          </cell>
          <cell r="E7">
            <v>15</v>
          </cell>
          <cell r="F7">
            <v>22.7</v>
          </cell>
          <cell r="G7">
            <v>21.9</v>
          </cell>
          <cell r="H7">
            <v>22.5</v>
          </cell>
          <cell r="I7">
            <v>12</v>
          </cell>
          <cell r="J7">
            <v>22.3</v>
          </cell>
          <cell r="K7">
            <v>0</v>
          </cell>
          <cell r="L7">
            <v>22</v>
          </cell>
          <cell r="M7">
            <v>0</v>
          </cell>
        </row>
        <row r="8">
          <cell r="B8" t="str">
            <v>423 NÚMERO DE ESTUDIOS JURÍDICOS, REALIZADOS EN TEMAS DE INTERÉS PARA EL DISTRITO CAPITAL</v>
          </cell>
          <cell r="D8">
            <v>2</v>
          </cell>
          <cell r="E8">
            <v>2</v>
          </cell>
          <cell r="F8">
            <v>5</v>
          </cell>
          <cell r="G8">
            <v>5</v>
          </cell>
          <cell r="H8">
            <v>6</v>
          </cell>
          <cell r="I8">
            <v>1</v>
          </cell>
          <cell r="J8">
            <v>5</v>
          </cell>
          <cell r="K8">
            <v>0</v>
          </cell>
          <cell r="L8">
            <v>2</v>
          </cell>
          <cell r="M8">
            <v>0</v>
          </cell>
        </row>
        <row r="9">
          <cell r="B9" t="str">
            <v>424 NÚMERO DE SISTEMAS DE INFORMACIÓN JURÍDICOS CON DESARROLLO, SOPORTE Y MANTENIMIENTO</v>
          </cell>
          <cell r="D9">
            <v>1</v>
          </cell>
          <cell r="E9">
            <v>0.3</v>
          </cell>
          <cell r="F9">
            <v>1</v>
          </cell>
          <cell r="G9">
            <v>1.7</v>
          </cell>
          <cell r="H9">
            <v>2</v>
          </cell>
          <cell r="I9">
            <v>0</v>
          </cell>
          <cell r="J9">
            <v>2</v>
          </cell>
          <cell r="K9">
            <v>0</v>
          </cell>
          <cell r="L9">
            <v>1</v>
          </cell>
          <cell r="M9">
            <v>0</v>
          </cell>
        </row>
        <row r="10">
          <cell r="B10" t="str">
            <v>425 NÚMERO DE EVENTOS DE ORIENTACIÓN JURÍDICA DESARROLLADOS</v>
          </cell>
          <cell r="D10">
            <v>4</v>
          </cell>
          <cell r="E10">
            <v>4</v>
          </cell>
          <cell r="F10">
            <v>14</v>
          </cell>
          <cell r="G10">
            <v>14</v>
          </cell>
          <cell r="H10">
            <v>10</v>
          </cell>
          <cell r="I10">
            <v>0</v>
          </cell>
          <cell r="J10">
            <v>13</v>
          </cell>
          <cell r="K10">
            <v>0</v>
          </cell>
          <cell r="L10">
            <v>5</v>
          </cell>
          <cell r="M10">
            <v>0</v>
          </cell>
        </row>
        <row r="11">
          <cell r="B11" t="str">
            <v>426 NÚMERO DE CIUDADANOS ORIENTADOS EN DERECHOS Y OBLIGACIONES DE LAS ENTIDADES SIN ÁNIMO DE LUCRO - ESAL</v>
          </cell>
          <cell r="D11">
            <v>400</v>
          </cell>
          <cell r="E11">
            <v>402</v>
          </cell>
          <cell r="F11">
            <v>600</v>
          </cell>
          <cell r="G11">
            <v>663</v>
          </cell>
          <cell r="H11">
            <v>800</v>
          </cell>
          <cell r="I11">
            <v>0</v>
          </cell>
          <cell r="J11">
            <v>800</v>
          </cell>
          <cell r="K11">
            <v>0</v>
          </cell>
          <cell r="L11">
            <v>400</v>
          </cell>
          <cell r="M11">
            <v>0</v>
          </cell>
        </row>
        <row r="12">
          <cell r="B12" t="str">
            <v>427 PORCENTAJE DE PERCEPCIÓN DE LOS SERVICIOS PRESTADOS A ENTIDADES SIN ÁNIMO DE LUCRO - ESAL</v>
          </cell>
          <cell r="D12">
            <v>0.86</v>
          </cell>
          <cell r="E12">
            <v>0.87</v>
          </cell>
          <cell r="F12">
            <v>0.86099999999999999</v>
          </cell>
          <cell r="G12">
            <v>0.91300000000000003</v>
          </cell>
          <cell r="H12">
            <v>0.86499999999999999</v>
          </cell>
          <cell r="I12">
            <v>0</v>
          </cell>
          <cell r="J12">
            <v>0.86699999999999999</v>
          </cell>
          <cell r="K12">
            <v>0</v>
          </cell>
          <cell r="L12">
            <v>0.87</v>
          </cell>
          <cell r="M12">
            <v>0</v>
          </cell>
        </row>
        <row r="13">
          <cell r="B13" t="str">
            <v>428 NÚMERO DE DIRECTRICES EN MATERIA DE POLÍTICA PÚBLICA DISCIPLINARIA DISTRITAL FORMULADAS POR LA DDAD</v>
          </cell>
          <cell r="D13">
            <v>0</v>
          </cell>
          <cell r="E13">
            <v>0</v>
          </cell>
          <cell r="F13">
            <v>2</v>
          </cell>
          <cell r="G13">
            <v>2</v>
          </cell>
          <cell r="H13">
            <v>2</v>
          </cell>
          <cell r="I13">
            <v>0</v>
          </cell>
          <cell r="J13">
            <v>2</v>
          </cell>
          <cell r="K13">
            <v>0</v>
          </cell>
          <cell r="L13">
            <v>2</v>
          </cell>
          <cell r="M13">
            <v>0</v>
          </cell>
        </row>
        <row r="14">
          <cell r="B14" t="str">
            <v>429 NÚMERO DE SERVIDORES PÚBLICOS DEL DISTRITO ORIENTADOS EN TEMAS DE RESPONSABILIDAD DISCIPLINARIA</v>
          </cell>
          <cell r="D14">
            <v>0</v>
          </cell>
          <cell r="E14">
            <v>0</v>
          </cell>
          <cell r="F14">
            <v>2000</v>
          </cell>
          <cell r="G14">
            <v>2426</v>
          </cell>
          <cell r="H14">
            <v>4000</v>
          </cell>
          <cell r="I14">
            <v>777</v>
          </cell>
          <cell r="J14">
            <v>4000</v>
          </cell>
          <cell r="K14">
            <v>0</v>
          </cell>
          <cell r="L14">
            <v>2000</v>
          </cell>
          <cell r="M14">
            <v>0</v>
          </cell>
        </row>
        <row r="15">
          <cell r="B15" t="str">
            <v>430 NÚMERO DE CAPACITACIONES BRINDADAS A LOS OPERADORES DISCIPLINARIOS DISTRITALES EN TEMAS PROPIOS DEL DERECHO DISCIPLINARIO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2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ÉXITO PROCESAL EN EL DISTRITO CAPITAL</v>
          </cell>
          <cell r="D16">
            <v>0.82</v>
          </cell>
          <cell r="E16">
            <v>0.89</v>
          </cell>
          <cell r="F16">
            <v>0.82</v>
          </cell>
          <cell r="G16">
            <v>0.87270000000000003</v>
          </cell>
          <cell r="H16">
            <v>0.82</v>
          </cell>
          <cell r="I16">
            <v>0.86880000000000002</v>
          </cell>
          <cell r="J16">
            <v>0.82</v>
          </cell>
          <cell r="K16">
            <v>0</v>
          </cell>
          <cell r="L16">
            <v>0.82</v>
          </cell>
          <cell r="M16">
            <v>0</v>
          </cell>
        </row>
        <row r="17">
          <cell r="B17" t="str">
            <v>PORCENTAJE DE EFICIENCIA FISCAL EN LA DEFENSA JUDICIAL DE LOS INTERESES DEL DISTRITO CAPITAL</v>
          </cell>
          <cell r="D17">
            <v>0.82</v>
          </cell>
          <cell r="E17">
            <v>0.9</v>
          </cell>
          <cell r="F17">
            <v>0.82</v>
          </cell>
          <cell r="G17">
            <v>0.89</v>
          </cell>
          <cell r="H17">
            <v>0.82</v>
          </cell>
          <cell r="I17">
            <v>0.89</v>
          </cell>
          <cell r="J17">
            <v>0.82</v>
          </cell>
          <cell r="K17">
            <v>0</v>
          </cell>
          <cell r="L17">
            <v>0.82</v>
          </cell>
          <cell r="M17">
            <v>0</v>
          </cell>
        </row>
        <row r="18">
          <cell r="B18" t="str">
            <v>AVANCE EN LA IMPLEMENTACIÓN DE LAS HERRAMIENTAS DE GESTIÓN Y ADMINISTRATIVAS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0.3</v>
          </cell>
          <cell r="I18">
            <v>0.02</v>
          </cell>
          <cell r="J18">
            <v>0.8</v>
          </cell>
          <cell r="K18">
            <v>0</v>
          </cell>
          <cell r="L18">
            <v>1</v>
          </cell>
          <cell r="M18">
            <v>0</v>
          </cell>
        </row>
        <row r="19">
          <cell r="B19" t="str">
            <v>AVANCE DE ADECUACIÓN Y DOTACIÓN DE LA SECRETARÍA JURÍDICA DISTRITAL PARA LA SJD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  <cell r="J19">
            <v>1</v>
          </cell>
          <cell r="K19">
            <v>0</v>
          </cell>
          <cell r="L19">
            <v>1</v>
          </cell>
          <cell r="M19">
            <v>0</v>
          </cell>
        </row>
        <row r="20">
          <cell r="B20" t="str">
            <v>PORCENTAJE DE IMPLEMENTACIÓN DEL SISTEMA INTEGRADO DE GESTIÓN DE LA SECRETARÍA JURÍDICA</v>
          </cell>
          <cell r="D20">
            <v>0.1</v>
          </cell>
          <cell r="E20">
            <v>0.03</v>
          </cell>
          <cell r="F20">
            <v>0.3</v>
          </cell>
          <cell r="G20">
            <v>0.35</v>
          </cell>
          <cell r="H20">
            <v>0.3</v>
          </cell>
          <cell r="I20">
            <v>0.04</v>
          </cell>
          <cell r="J20">
            <v>0.2</v>
          </cell>
          <cell r="K20">
            <v>0</v>
          </cell>
          <cell r="L20">
            <v>0.1</v>
          </cell>
          <cell r="M20">
            <v>0</v>
          </cell>
        </row>
        <row r="21">
          <cell r="B21" t="str">
            <v>PORCENTAJE DE AVANCE EN LA IMPLEMENTACIÓN DE LA ARQUITECTURA EMPRESARIAL EN LA SJD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0.4</v>
          </cell>
          <cell r="I21">
            <v>0.15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PERCEPCIÓN FAVORABLE POR PARTE DE LOS USUARIOS SOBRE LA COORDINACIÓN JURÍDICA DEL DISTRITO CAPITAL</v>
          </cell>
          <cell r="D22">
            <v>0.88</v>
          </cell>
          <cell r="E22">
            <v>0.9</v>
          </cell>
          <cell r="F22">
            <v>0.88</v>
          </cell>
          <cell r="G22">
            <v>0.94569999999999999</v>
          </cell>
          <cell r="H22">
            <v>0.88</v>
          </cell>
          <cell r="J22">
            <v>0.88</v>
          </cell>
          <cell r="K22">
            <v>0</v>
          </cell>
          <cell r="L22">
            <v>0.88</v>
          </cell>
          <cell r="M22">
            <v>0</v>
          </cell>
        </row>
      </sheetData>
      <sheetData sheetId="8"/>
      <sheetData sheetId="9"/>
      <sheetData sheetId="10"/>
      <sheetData sheetId="11"/>
      <sheetData sheetId="12">
        <row r="30">
          <cell r="C30">
            <v>0.11297034918878884</v>
          </cell>
          <cell r="D30">
            <v>0.29011768947891398</v>
          </cell>
          <cell r="E30">
            <v>0.17435427157756425</v>
          </cell>
          <cell r="F30" t="str">
            <v/>
          </cell>
          <cell r="G30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1"/>
  <sheetViews>
    <sheetView showGridLines="0" showZeros="0" tabSelected="1" topLeftCell="B1" zoomScaleNormal="100" workbookViewId="0"/>
  </sheetViews>
  <sheetFormatPr baseColWidth="10" defaultColWidth="0" defaultRowHeight="15.75" customHeight="1" zeroHeight="1" x14ac:dyDescent="0.25"/>
  <cols>
    <col min="1" max="1" width="2.7109375" style="1" hidden="1" customWidth="1"/>
    <col min="2" max="2" width="140.7109375" style="1" customWidth="1"/>
    <col min="3" max="4" width="7.42578125" style="1" customWidth="1"/>
    <col min="5" max="5" width="8.5703125" style="1" customWidth="1"/>
    <col min="6" max="7" width="10.7109375" style="1" bestFit="1" customWidth="1"/>
    <col min="8" max="8" width="7.42578125" style="1" customWidth="1"/>
    <col min="9" max="9" width="8.140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10.140625" style="1" bestFit="1" customWidth="1"/>
    <col min="14" max="14" width="7.140625" style="6" bestFit="1" customWidth="1"/>
    <col min="15" max="15" width="5.42578125" style="1" customWidth="1"/>
    <col min="16" max="16380" width="5.42578125" style="1" hidden="1"/>
    <col min="16381" max="16381" width="1.5703125" style="1" hidden="1"/>
    <col min="16382" max="16382" width="1.7109375" style="1" hidden="1"/>
    <col min="16383" max="16383" width="1.42578125" style="1" hidden="1"/>
    <col min="16384" max="16384" width="2.85546875" style="1" hidden="1"/>
  </cols>
  <sheetData>
    <row r="1" spans="1:16383" s="5" customFormat="1" ht="36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pans="1:16383" ht="15" customHeight="1" x14ac:dyDescent="0.25"/>
    <row r="3" spans="1:16383" ht="22.5" customHeight="1" x14ac:dyDescent="0.25"/>
    <row r="4" spans="1:16383" s="7" customFormat="1" ht="29.25" thickBot="1" x14ac:dyDescent="0.5">
      <c r="B4" s="8" t="str">
        <f>'[1]TD P DESARROLLO'!B4</f>
        <v>PLAN DE DESARROLLO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  <row r="5" spans="1:16383" s="7" customFormat="1" ht="24" thickBot="1" x14ac:dyDescent="0.4">
      <c r="B5" s="10" t="str">
        <f>'[1]TD P DESARROLLO'!B6</f>
        <v>NOMBRE DEL INDICADOR</v>
      </c>
      <c r="C5" s="11">
        <v>2016</v>
      </c>
      <c r="D5" s="12"/>
      <c r="E5" s="11">
        <v>2017</v>
      </c>
      <c r="F5" s="12"/>
      <c r="G5" s="11">
        <v>2018</v>
      </c>
      <c r="H5" s="12"/>
      <c r="I5" s="11">
        <v>2019</v>
      </c>
      <c r="J5" s="12"/>
      <c r="K5" s="11">
        <v>2020</v>
      </c>
      <c r="L5" s="12"/>
      <c r="M5" s="13" t="s">
        <v>1</v>
      </c>
      <c r="N5" s="14"/>
      <c r="P5" s="15" t="s">
        <v>2</v>
      </c>
      <c r="Q5" s="15"/>
      <c r="R5" s="15"/>
      <c r="S5" s="15"/>
      <c r="T5" s="15"/>
      <c r="U5" s="15"/>
      <c r="V5" s="15"/>
      <c r="W5" s="15"/>
      <c r="X5" s="15"/>
      <c r="Y5" s="15"/>
    </row>
    <row r="6" spans="1:16383" s="7" customFormat="1" ht="21.75" thickBot="1" x14ac:dyDescent="0.4">
      <c r="B6" s="10"/>
      <c r="C6" s="16" t="s">
        <v>3</v>
      </c>
      <c r="D6" s="17" t="s">
        <v>4</v>
      </c>
      <c r="E6" s="16" t="s">
        <v>3</v>
      </c>
      <c r="F6" s="17" t="s">
        <v>4</v>
      </c>
      <c r="G6" s="16" t="s">
        <v>3</v>
      </c>
      <c r="H6" s="17" t="s">
        <v>4</v>
      </c>
      <c r="I6" s="16" t="s">
        <v>3</v>
      </c>
      <c r="J6" s="17" t="s">
        <v>4</v>
      </c>
      <c r="K6" s="16" t="s">
        <v>3</v>
      </c>
      <c r="L6" s="17" t="s">
        <v>4</v>
      </c>
      <c r="M6" s="18" t="s">
        <v>5</v>
      </c>
      <c r="N6" s="19"/>
      <c r="P6" s="11">
        <v>2016</v>
      </c>
      <c r="Q6" s="12"/>
      <c r="R6" s="11">
        <v>2017</v>
      </c>
      <c r="S6" s="12"/>
      <c r="T6" s="11">
        <v>2018</v>
      </c>
      <c r="U6" s="12"/>
      <c r="V6" s="11">
        <v>2019</v>
      </c>
      <c r="W6" s="12"/>
      <c r="X6" s="11">
        <v>2020</v>
      </c>
      <c r="Y6" s="12"/>
    </row>
    <row r="7" spans="1:16383" ht="32.25" customHeight="1" thickBot="1" x14ac:dyDescent="0.3">
      <c r="B7" s="20" t="str">
        <f>'[1]TD P DESARROLLO'!B7</f>
        <v>422 NÚMERO DE DÍAS PROMEDIO UTILIZADO PARA LA EXPEDICIÓN DE CONCEPTOS</v>
      </c>
      <c r="C7" s="21">
        <f>'[1]TD P DESARROLLO'!D7</f>
        <v>23</v>
      </c>
      <c r="D7" s="22">
        <f>'[1]TD P DESARROLLO'!E7</f>
        <v>15</v>
      </c>
      <c r="E7" s="21">
        <f>'[1]TD P DESARROLLO'!F7</f>
        <v>22.7</v>
      </c>
      <c r="F7" s="23">
        <f>'[1]TD P DESARROLLO'!G7</f>
        <v>21.9</v>
      </c>
      <c r="G7" s="21">
        <f>'[1]TD P DESARROLLO'!H7</f>
        <v>22.5</v>
      </c>
      <c r="H7" s="23">
        <f>'[1]TD P DESARROLLO'!I7</f>
        <v>12</v>
      </c>
      <c r="I7" s="21">
        <f>'[1]TD P DESARROLLO'!J7</f>
        <v>22.3</v>
      </c>
      <c r="J7" s="24">
        <f>'[1]TD P DESARROLLO'!K7</f>
        <v>0</v>
      </c>
      <c r="K7" s="21">
        <f>'[1]TD P DESARROLLO'!L7</f>
        <v>22</v>
      </c>
      <c r="L7" s="24">
        <f>'[1]TD P DESARROLLO'!M7</f>
        <v>0</v>
      </c>
      <c r="M7" s="25">
        <f>F7</f>
        <v>21.9</v>
      </c>
      <c r="N7" s="26">
        <f>M7/K7</f>
        <v>0.99545454545454537</v>
      </c>
      <c r="P7" s="27">
        <f>IFERROR(C7/D7,"")</f>
        <v>1.5333333333333334</v>
      </c>
      <c r="Q7" s="27"/>
      <c r="R7" s="27">
        <f>IFERROR(E7/F7,"")</f>
        <v>1.0365296803652968</v>
      </c>
      <c r="S7" s="27"/>
      <c r="T7" s="27">
        <f>IFERROR(G7/H7,"")</f>
        <v>1.875</v>
      </c>
      <c r="U7" s="27"/>
      <c r="V7" s="27" t="str">
        <f>IFERROR(I7/J7,"")</f>
        <v/>
      </c>
      <c r="W7" s="27"/>
      <c r="X7" s="27" t="str">
        <f>IFERROR(K7/L7,"")</f>
        <v/>
      </c>
      <c r="Y7" s="27"/>
    </row>
    <row r="8" spans="1:16383" ht="32.25" customHeight="1" thickBot="1" x14ac:dyDescent="0.3">
      <c r="B8" s="20" t="str">
        <f>'[1]TD P DESARROLLO'!B8</f>
        <v>423 NÚMERO DE ESTUDIOS JURÍDICOS, REALIZADOS EN TEMAS DE INTERÉS PARA EL DISTRITO CAPITAL</v>
      </c>
      <c r="C8" s="21">
        <f>'[1]TD P DESARROLLO'!D8</f>
        <v>2</v>
      </c>
      <c r="D8" s="22">
        <f>'[1]TD P DESARROLLO'!E8</f>
        <v>2</v>
      </c>
      <c r="E8" s="21">
        <f>'[1]TD P DESARROLLO'!F8</f>
        <v>5</v>
      </c>
      <c r="F8" s="23">
        <f>'[1]TD P DESARROLLO'!G8</f>
        <v>5</v>
      </c>
      <c r="G8" s="21">
        <f>'[1]TD P DESARROLLO'!H8</f>
        <v>6</v>
      </c>
      <c r="H8" s="23">
        <f>'[1]TD P DESARROLLO'!I8</f>
        <v>1</v>
      </c>
      <c r="I8" s="21">
        <f>'[1]TD P DESARROLLO'!J8</f>
        <v>5</v>
      </c>
      <c r="J8" s="24">
        <f>'[1]TD P DESARROLLO'!K8</f>
        <v>0</v>
      </c>
      <c r="K8" s="21">
        <f>'[1]TD P DESARROLLO'!L8</f>
        <v>2</v>
      </c>
      <c r="L8" s="24">
        <f>'[1]TD P DESARROLLO'!M8</f>
        <v>0</v>
      </c>
      <c r="M8" s="25">
        <f>L8+D8+F8+H8+J8</f>
        <v>8</v>
      </c>
      <c r="N8" s="26">
        <f>M8/SUM(C8+E8+G8+I8+K8)</f>
        <v>0.4</v>
      </c>
      <c r="P8" s="27">
        <f>IFERROR(D8/C8,"")</f>
        <v>1</v>
      </c>
      <c r="Q8" s="27"/>
      <c r="R8" s="27">
        <f>IFERROR(F8/E8,"")</f>
        <v>1</v>
      </c>
      <c r="S8" s="27"/>
      <c r="T8" s="27">
        <f>IFERROR(H8/G8,"")</f>
        <v>0.16666666666666666</v>
      </c>
      <c r="U8" s="27"/>
      <c r="V8" s="27">
        <f>IFERROR(J8/I8,"")</f>
        <v>0</v>
      </c>
      <c r="W8" s="27"/>
      <c r="X8" s="27">
        <f>IFERROR(L8/K8,"")</f>
        <v>0</v>
      </c>
      <c r="Y8" s="27"/>
    </row>
    <row r="9" spans="1:16383" ht="32.25" customHeight="1" thickBot="1" x14ac:dyDescent="0.3">
      <c r="B9" s="20" t="str">
        <f>'[1]TD P DESARROLLO'!B9</f>
        <v>424 NÚMERO DE SISTEMAS DE INFORMACIÓN JURÍDICOS CON DESARROLLO, SOPORTE Y MANTENIMIENTO</v>
      </c>
      <c r="C9" s="21">
        <f>'[1]TD P DESARROLLO'!D9</f>
        <v>1</v>
      </c>
      <c r="D9" s="22">
        <f>'[1]TD P DESARROLLO'!E9</f>
        <v>0.3</v>
      </c>
      <c r="E9" s="21">
        <f>'[1]TD P DESARROLLO'!F9</f>
        <v>1</v>
      </c>
      <c r="F9" s="23">
        <f>'[1]TD P DESARROLLO'!G9</f>
        <v>1.7</v>
      </c>
      <c r="G9" s="21">
        <f>'[1]TD P DESARROLLO'!H9</f>
        <v>2</v>
      </c>
      <c r="H9" s="24">
        <f>'[1]TD P DESARROLLO'!I9</f>
        <v>0</v>
      </c>
      <c r="I9" s="21">
        <f>'[1]TD P DESARROLLO'!J9</f>
        <v>2</v>
      </c>
      <c r="J9" s="24">
        <f>'[1]TD P DESARROLLO'!K9</f>
        <v>0</v>
      </c>
      <c r="K9" s="21">
        <f>'[1]TD P DESARROLLO'!L9</f>
        <v>1</v>
      </c>
      <c r="L9" s="24">
        <f>'[1]TD P DESARROLLO'!M9</f>
        <v>0</v>
      </c>
      <c r="M9" s="25">
        <f t="shared" ref="M9:M15" si="0">L9+D9+F9+H9+J9</f>
        <v>2</v>
      </c>
      <c r="N9" s="26">
        <f>M9/SUM(C9+E9+G9+I9+K9)</f>
        <v>0.2857142857142857</v>
      </c>
      <c r="P9" s="27">
        <f t="shared" ref="P9:P22" si="1">IFERROR(D9/C9,"")</f>
        <v>0.3</v>
      </c>
      <c r="Q9" s="27"/>
      <c r="R9" s="27">
        <f t="shared" ref="R9:R22" si="2">IFERROR(F9/E9,"")</f>
        <v>1.7</v>
      </c>
      <c r="S9" s="27"/>
      <c r="T9" s="27">
        <f t="shared" ref="T9:T22" si="3">IFERROR(H9/G9,"")</f>
        <v>0</v>
      </c>
      <c r="U9" s="27"/>
      <c r="V9" s="27">
        <f t="shared" ref="V9:V22" si="4">IFERROR(J9/I9,"")</f>
        <v>0</v>
      </c>
      <c r="W9" s="27"/>
      <c r="X9" s="27">
        <f t="shared" ref="X9:X22" si="5">IFERROR(L9/K9,"")</f>
        <v>0</v>
      </c>
      <c r="Y9" s="27"/>
    </row>
    <row r="10" spans="1:16383" ht="32.25" customHeight="1" thickBot="1" x14ac:dyDescent="0.3">
      <c r="B10" s="20" t="str">
        <f>'[1]TD P DESARROLLO'!B10</f>
        <v>425 NÚMERO DE EVENTOS DE ORIENTACIÓN JURÍDICA DESARROLLADOS</v>
      </c>
      <c r="C10" s="21">
        <f>'[1]TD P DESARROLLO'!D10</f>
        <v>4</v>
      </c>
      <c r="D10" s="22">
        <f>'[1]TD P DESARROLLO'!E10</f>
        <v>4</v>
      </c>
      <c r="E10" s="21">
        <f>'[1]TD P DESARROLLO'!F10</f>
        <v>14</v>
      </c>
      <c r="F10" s="23">
        <f>'[1]TD P DESARROLLO'!G10</f>
        <v>14</v>
      </c>
      <c r="G10" s="21">
        <f>'[1]TD P DESARROLLO'!H10</f>
        <v>10</v>
      </c>
      <c r="H10" s="24">
        <f>'[1]TD P DESARROLLO'!I10</f>
        <v>0</v>
      </c>
      <c r="I10" s="21">
        <f>'[1]TD P DESARROLLO'!J10</f>
        <v>13</v>
      </c>
      <c r="J10" s="24">
        <f>'[1]TD P DESARROLLO'!K10</f>
        <v>0</v>
      </c>
      <c r="K10" s="21">
        <f>'[1]TD P DESARROLLO'!L10</f>
        <v>5</v>
      </c>
      <c r="L10" s="24">
        <f>'[1]TD P DESARROLLO'!M10</f>
        <v>0</v>
      </c>
      <c r="M10" s="25">
        <f t="shared" si="0"/>
        <v>18</v>
      </c>
      <c r="N10" s="26">
        <f>M10/SUM(C10+E10+G10+I10+K10)</f>
        <v>0.39130434782608697</v>
      </c>
      <c r="P10" s="27">
        <f t="shared" si="1"/>
        <v>1</v>
      </c>
      <c r="Q10" s="27"/>
      <c r="R10" s="27">
        <f t="shared" si="2"/>
        <v>1</v>
      </c>
      <c r="S10" s="27"/>
      <c r="T10" s="27">
        <f t="shared" si="3"/>
        <v>0</v>
      </c>
      <c r="U10" s="27"/>
      <c r="V10" s="27">
        <f t="shared" si="4"/>
        <v>0</v>
      </c>
      <c r="W10" s="27"/>
      <c r="X10" s="27">
        <f t="shared" si="5"/>
        <v>0</v>
      </c>
      <c r="Y10" s="27"/>
    </row>
    <row r="11" spans="1:16383" ht="32.25" customHeight="1" thickBot="1" x14ac:dyDescent="0.3">
      <c r="B11" s="20" t="str">
        <f>'[1]TD P DESARROLLO'!B11</f>
        <v>426 NÚMERO DE CIUDADANOS ORIENTADOS EN DERECHOS Y OBLIGACIONES DE LAS ENTIDADES SIN ÁNIMO DE LUCRO - ESAL</v>
      </c>
      <c r="C11" s="21">
        <f>'[1]TD P DESARROLLO'!D11</f>
        <v>400</v>
      </c>
      <c r="D11" s="22">
        <f>'[1]TD P DESARROLLO'!E11</f>
        <v>402</v>
      </c>
      <c r="E11" s="21">
        <f>'[1]TD P DESARROLLO'!F11</f>
        <v>600</v>
      </c>
      <c r="F11" s="23">
        <f>'[1]TD P DESARROLLO'!G11</f>
        <v>663</v>
      </c>
      <c r="G11" s="21">
        <f>'[1]TD P DESARROLLO'!H11</f>
        <v>800</v>
      </c>
      <c r="H11" s="24">
        <f>'[1]TD P DESARROLLO'!I11</f>
        <v>0</v>
      </c>
      <c r="I11" s="21">
        <f>'[1]TD P DESARROLLO'!J11</f>
        <v>800</v>
      </c>
      <c r="J11" s="24">
        <f>'[1]TD P DESARROLLO'!K11</f>
        <v>0</v>
      </c>
      <c r="K11" s="21">
        <f>'[1]TD P DESARROLLO'!L11</f>
        <v>400</v>
      </c>
      <c r="L11" s="24">
        <f>'[1]TD P DESARROLLO'!M11</f>
        <v>0</v>
      </c>
      <c r="M11" s="28">
        <f t="shared" si="0"/>
        <v>1065</v>
      </c>
      <c r="N11" s="26">
        <f>M11/SUM(C11+E11+G11+I11+K11)</f>
        <v>0.35499999999999998</v>
      </c>
      <c r="P11" s="27">
        <f t="shared" si="1"/>
        <v>1.0049999999999999</v>
      </c>
      <c r="Q11" s="27"/>
      <c r="R11" s="27">
        <f t="shared" si="2"/>
        <v>1.105</v>
      </c>
      <c r="S11" s="27"/>
      <c r="T11" s="27">
        <f t="shared" si="3"/>
        <v>0</v>
      </c>
      <c r="U11" s="27"/>
      <c r="V11" s="27">
        <f t="shared" si="4"/>
        <v>0</v>
      </c>
      <c r="W11" s="27"/>
      <c r="X11" s="27">
        <f t="shared" si="5"/>
        <v>0</v>
      </c>
      <c r="Y11" s="27"/>
    </row>
    <row r="12" spans="1:16383" ht="32.25" customHeight="1" thickBot="1" x14ac:dyDescent="0.3">
      <c r="B12" s="20" t="str">
        <f>'[1]TD P DESARROLLO'!B12</f>
        <v>427 PORCENTAJE DE PERCEPCIÓN DE LOS SERVICIOS PRESTADOS A ENTIDADES SIN ÁNIMO DE LUCRO - ESAL</v>
      </c>
      <c r="C12" s="29">
        <f>'[1]TD P DESARROLLO'!D12</f>
        <v>0.86</v>
      </c>
      <c r="D12" s="30">
        <f>'[1]TD P DESARROLLO'!E12</f>
        <v>0.87</v>
      </c>
      <c r="E12" s="29">
        <f>'[1]TD P DESARROLLO'!F12</f>
        <v>0.86099999999999999</v>
      </c>
      <c r="F12" s="30">
        <f>'[1]TD P DESARROLLO'!G12</f>
        <v>0.91300000000000003</v>
      </c>
      <c r="G12" s="31">
        <f>'[1]TD P DESARROLLO'!H12</f>
        <v>0.86499999999999999</v>
      </c>
      <c r="H12" s="30">
        <f>'[1]TD P DESARROLLO'!I12</f>
        <v>0</v>
      </c>
      <c r="I12" s="31">
        <f>'[1]TD P DESARROLLO'!J12</f>
        <v>0.86699999999999999</v>
      </c>
      <c r="J12" s="30">
        <f>'[1]TD P DESARROLLO'!K12</f>
        <v>0</v>
      </c>
      <c r="K12" s="31">
        <f>'[1]TD P DESARROLLO'!L12</f>
        <v>0.87</v>
      </c>
      <c r="L12" s="30">
        <f>'[1]TD P DESARROLLO'!M12</f>
        <v>0</v>
      </c>
      <c r="M12" s="32">
        <f>F12</f>
        <v>0.91300000000000003</v>
      </c>
      <c r="N12" s="26">
        <f t="shared" ref="N12:N22" si="6">M12/K12</f>
        <v>1.0494252873563219</v>
      </c>
      <c r="P12" s="27">
        <f t="shared" si="1"/>
        <v>1.0116279069767442</v>
      </c>
      <c r="Q12" s="27"/>
      <c r="R12" s="27">
        <f t="shared" si="2"/>
        <v>1.0603948896631823</v>
      </c>
      <c r="S12" s="27"/>
      <c r="T12" s="27">
        <f t="shared" si="3"/>
        <v>0</v>
      </c>
      <c r="U12" s="27"/>
      <c r="V12" s="27">
        <f t="shared" si="4"/>
        <v>0</v>
      </c>
      <c r="W12" s="27"/>
      <c r="X12" s="27">
        <f t="shared" si="5"/>
        <v>0</v>
      </c>
      <c r="Y12" s="27"/>
    </row>
    <row r="13" spans="1:16383" ht="32.25" customHeight="1" thickBot="1" x14ac:dyDescent="0.3">
      <c r="B13" s="20" t="str">
        <f>'[1]TD P DESARROLLO'!B13</f>
        <v>428 NÚMERO DE DIRECTRICES EN MATERIA DE POLÍTICA PÚBLICA DISCIPLINARIA DISTRITAL FORMULADAS POR LA DDAD</v>
      </c>
      <c r="C13" s="33">
        <f>'[1]TD P DESARROLLO'!D13</f>
        <v>0</v>
      </c>
      <c r="D13" s="24">
        <f>'[1]TD P DESARROLLO'!E13</f>
        <v>0</v>
      </c>
      <c r="E13" s="34">
        <f>'[1]TD P DESARROLLO'!F13</f>
        <v>2</v>
      </c>
      <c r="F13" s="23">
        <f>'[1]TD P DESARROLLO'!G13</f>
        <v>2</v>
      </c>
      <c r="G13" s="34">
        <f>'[1]TD P DESARROLLO'!H13</f>
        <v>2</v>
      </c>
      <c r="H13" s="23">
        <f>'[1]TD P DESARROLLO'!I13</f>
        <v>0</v>
      </c>
      <c r="I13" s="34">
        <f>'[1]TD P DESARROLLO'!J13</f>
        <v>2</v>
      </c>
      <c r="J13" s="23">
        <f>'[1]TD P DESARROLLO'!K13</f>
        <v>0</v>
      </c>
      <c r="K13" s="34">
        <f>'[1]TD P DESARROLLO'!L13</f>
        <v>2</v>
      </c>
      <c r="L13" s="23">
        <f>'[1]TD P DESARROLLO'!M13</f>
        <v>0</v>
      </c>
      <c r="M13" s="25">
        <f t="shared" si="0"/>
        <v>2</v>
      </c>
      <c r="N13" s="26">
        <f>M13/SUM(C13+E13+G13+I13+K13)</f>
        <v>0.25</v>
      </c>
      <c r="P13" s="27" t="str">
        <f t="shared" si="1"/>
        <v/>
      </c>
      <c r="Q13" s="27"/>
      <c r="R13" s="27">
        <f t="shared" si="2"/>
        <v>1</v>
      </c>
      <c r="S13" s="27"/>
      <c r="T13" s="27">
        <f t="shared" si="3"/>
        <v>0</v>
      </c>
      <c r="U13" s="27"/>
      <c r="V13" s="27">
        <f t="shared" si="4"/>
        <v>0</v>
      </c>
      <c r="W13" s="27"/>
      <c r="X13" s="27">
        <f t="shared" si="5"/>
        <v>0</v>
      </c>
      <c r="Y13" s="27"/>
    </row>
    <row r="14" spans="1:16383" ht="32.25" customHeight="1" thickBot="1" x14ac:dyDescent="0.3">
      <c r="B14" s="20" t="str">
        <f>'[1]TD P DESARROLLO'!B14</f>
        <v>429 NÚMERO DE SERVIDORES PÚBLICOS DEL DISTRITO ORIENTADOS EN TEMAS DE RESPONSABILIDAD DISCIPLINARIA</v>
      </c>
      <c r="C14" s="33">
        <f>'[1]TD P DESARROLLO'!D14</f>
        <v>0</v>
      </c>
      <c r="D14" s="24">
        <f>'[1]TD P DESARROLLO'!E14</f>
        <v>0</v>
      </c>
      <c r="E14" s="33">
        <f>'[1]TD P DESARROLLO'!F14</f>
        <v>2000</v>
      </c>
      <c r="F14" s="24">
        <f>'[1]TD P DESARROLLO'!G14</f>
        <v>2426</v>
      </c>
      <c r="G14" s="33">
        <f>'[1]TD P DESARROLLO'!H14</f>
        <v>4000</v>
      </c>
      <c r="H14" s="24">
        <f>'[1]TD P DESARROLLO'!I14</f>
        <v>777</v>
      </c>
      <c r="I14" s="33">
        <f>'[1]TD P DESARROLLO'!J14</f>
        <v>4000</v>
      </c>
      <c r="J14" s="24">
        <f>'[1]TD P DESARROLLO'!K14</f>
        <v>0</v>
      </c>
      <c r="K14" s="33">
        <f>'[1]TD P DESARROLLO'!L14</f>
        <v>2000</v>
      </c>
      <c r="L14" s="24">
        <f>'[1]TD P DESARROLLO'!M14</f>
        <v>0</v>
      </c>
      <c r="M14" s="28">
        <f t="shared" si="0"/>
        <v>3203</v>
      </c>
      <c r="N14" s="26">
        <f>M14/SUM(C14+E14+G14+I14+K14)</f>
        <v>0.26691666666666669</v>
      </c>
      <c r="P14" s="27" t="str">
        <f t="shared" si="1"/>
        <v/>
      </c>
      <c r="Q14" s="27"/>
      <c r="R14" s="27">
        <f t="shared" si="2"/>
        <v>1.2130000000000001</v>
      </c>
      <c r="S14" s="27"/>
      <c r="T14" s="27">
        <f t="shared" si="3"/>
        <v>0.19425000000000001</v>
      </c>
      <c r="U14" s="27"/>
      <c r="V14" s="27">
        <f t="shared" si="4"/>
        <v>0</v>
      </c>
      <c r="W14" s="27"/>
      <c r="X14" s="27">
        <f t="shared" si="5"/>
        <v>0</v>
      </c>
      <c r="Y14" s="27"/>
    </row>
    <row r="15" spans="1:16383" ht="32.25" customHeight="1" thickBot="1" x14ac:dyDescent="0.3">
      <c r="B15" s="35" t="str">
        <f>'[1]TD P DESARROLLO'!B15</f>
        <v>430 NÚMERO DE CAPACITACIONES BRINDADAS A LOS OPERADORES DISCIPLINARIOS DISTRITALES EN TEMAS PROPIOS DEL DERECHO DISCIPLINARIO</v>
      </c>
      <c r="C15" s="34">
        <f>'[1]TD P DESARROLLO'!D15</f>
        <v>1</v>
      </c>
      <c r="D15" s="36">
        <f>'[1]TD P DESARROLLO'!E15</f>
        <v>1</v>
      </c>
      <c r="E15" s="34">
        <f>'[1]TD P DESARROLLO'!F15</f>
        <v>1</v>
      </c>
      <c r="F15" s="24">
        <f>'[1]TD P DESARROLLO'!G15</f>
        <v>1</v>
      </c>
      <c r="G15" s="34">
        <f>'[1]TD P DESARROLLO'!H15</f>
        <v>2</v>
      </c>
      <c r="H15" s="24">
        <f>'[1]TD P DESARROLLO'!I15</f>
        <v>0</v>
      </c>
      <c r="I15" s="34">
        <f>'[1]TD P DESARROLLO'!J15</f>
        <v>1</v>
      </c>
      <c r="J15" s="24">
        <f>'[1]TD P DESARROLLO'!K15</f>
        <v>0</v>
      </c>
      <c r="K15" s="34">
        <f>'[1]TD P DESARROLLO'!L15</f>
        <v>0</v>
      </c>
      <c r="L15" s="24">
        <f>'[1]TD P DESARROLLO'!M15</f>
        <v>0</v>
      </c>
      <c r="M15" s="25">
        <f t="shared" si="0"/>
        <v>2</v>
      </c>
      <c r="N15" s="26">
        <f>M15/SUM(C15+E15+G15+I15+K15)</f>
        <v>0.4</v>
      </c>
      <c r="P15" s="27">
        <f t="shared" si="1"/>
        <v>1</v>
      </c>
      <c r="Q15" s="27"/>
      <c r="R15" s="27">
        <f t="shared" si="2"/>
        <v>1</v>
      </c>
      <c r="S15" s="27"/>
      <c r="T15" s="27">
        <f t="shared" si="3"/>
        <v>0</v>
      </c>
      <c r="U15" s="27"/>
      <c r="V15" s="27">
        <f t="shared" si="4"/>
        <v>0</v>
      </c>
      <c r="W15" s="27"/>
      <c r="X15" s="27" t="str">
        <f t="shared" si="5"/>
        <v/>
      </c>
      <c r="Y15" s="27"/>
    </row>
    <row r="16" spans="1:16383" ht="32.25" customHeight="1" thickBot="1" x14ac:dyDescent="0.3">
      <c r="B16" s="20" t="str">
        <f>'[1]TD P DESARROLLO'!B16</f>
        <v>ÉXITO PROCESAL EN EL DISTRITO CAPITAL</v>
      </c>
      <c r="C16" s="31">
        <f>'[1]TD P DESARROLLO'!D16</f>
        <v>0.82</v>
      </c>
      <c r="D16" s="30">
        <f>'[1]TD P DESARROLLO'!E16</f>
        <v>0.89</v>
      </c>
      <c r="E16" s="31">
        <f>'[1]TD P DESARROLLO'!F16</f>
        <v>0.82</v>
      </c>
      <c r="F16" s="30">
        <f>'[1]TD P DESARROLLO'!G16</f>
        <v>0.87270000000000003</v>
      </c>
      <c r="G16" s="31">
        <f>'[1]TD P DESARROLLO'!H16</f>
        <v>0.82</v>
      </c>
      <c r="H16" s="30">
        <f>'[1]TD P DESARROLLO'!I16</f>
        <v>0.86880000000000002</v>
      </c>
      <c r="I16" s="31">
        <f>'[1]TD P DESARROLLO'!J16</f>
        <v>0.82</v>
      </c>
      <c r="J16" s="24">
        <f>'[1]TD P DESARROLLO'!K16</f>
        <v>0</v>
      </c>
      <c r="K16" s="31">
        <f>'[1]TD P DESARROLLO'!L16</f>
        <v>0.82</v>
      </c>
      <c r="L16" s="30">
        <f>'[1]TD P DESARROLLO'!M16</f>
        <v>0</v>
      </c>
      <c r="M16" s="37">
        <f>H16</f>
        <v>0.86880000000000002</v>
      </c>
      <c r="N16" s="26">
        <f t="shared" si="6"/>
        <v>1.0595121951219513</v>
      </c>
      <c r="P16" s="27">
        <f t="shared" si="1"/>
        <v>1.0853658536585367</v>
      </c>
      <c r="Q16" s="27"/>
      <c r="R16" s="27">
        <f t="shared" si="2"/>
        <v>1.064268292682927</v>
      </c>
      <c r="S16" s="27"/>
      <c r="T16" s="27">
        <f t="shared" si="3"/>
        <v>1.0595121951219513</v>
      </c>
      <c r="U16" s="27"/>
      <c r="V16" s="27">
        <f t="shared" si="4"/>
        <v>0</v>
      </c>
      <c r="W16" s="27"/>
      <c r="X16" s="27">
        <f t="shared" si="5"/>
        <v>0</v>
      </c>
      <c r="Y16" s="27"/>
    </row>
    <row r="17" spans="2:25" ht="32.25" customHeight="1" thickBot="1" x14ac:dyDescent="0.3">
      <c r="B17" s="20" t="str">
        <f>'[1]TD P DESARROLLO'!B17</f>
        <v>PORCENTAJE DE EFICIENCIA FISCAL EN LA DEFENSA JUDICIAL DE LOS INTERESES DEL DISTRITO CAPITAL</v>
      </c>
      <c r="C17" s="38">
        <f>'[1]TD P DESARROLLO'!D17</f>
        <v>0.82</v>
      </c>
      <c r="D17" s="39">
        <f>'[1]TD P DESARROLLO'!E17</f>
        <v>0.9</v>
      </c>
      <c r="E17" s="38">
        <f>'[1]TD P DESARROLLO'!F17</f>
        <v>0.82</v>
      </c>
      <c r="F17" s="30">
        <f>'[1]TD P DESARROLLO'!G17</f>
        <v>0.89</v>
      </c>
      <c r="G17" s="31">
        <f>'[1]TD P DESARROLLO'!H17</f>
        <v>0.82</v>
      </c>
      <c r="H17" s="30">
        <f>'[1]TD P DESARROLLO'!I17</f>
        <v>0.89</v>
      </c>
      <c r="I17" s="31">
        <f>'[1]TD P DESARROLLO'!J17</f>
        <v>0.82</v>
      </c>
      <c r="J17" s="24">
        <f>'[1]TD P DESARROLLO'!K17</f>
        <v>0</v>
      </c>
      <c r="K17" s="31">
        <f>'[1]TD P DESARROLLO'!L17</f>
        <v>0.82</v>
      </c>
      <c r="L17" s="30">
        <f>'[1]TD P DESARROLLO'!M17</f>
        <v>0</v>
      </c>
      <c r="M17" s="32">
        <f>H17</f>
        <v>0.89</v>
      </c>
      <c r="N17" s="40">
        <f t="shared" si="6"/>
        <v>1.0853658536585367</v>
      </c>
      <c r="P17" s="27">
        <f t="shared" si="1"/>
        <v>1.0975609756097562</v>
      </c>
      <c r="Q17" s="27"/>
      <c r="R17" s="27">
        <f t="shared" si="2"/>
        <v>1.0853658536585367</v>
      </c>
      <c r="S17" s="27"/>
      <c r="T17" s="27">
        <f t="shared" si="3"/>
        <v>1.0853658536585367</v>
      </c>
      <c r="U17" s="27"/>
      <c r="V17" s="27">
        <f t="shared" si="4"/>
        <v>0</v>
      </c>
      <c r="W17" s="27"/>
      <c r="X17" s="27">
        <f t="shared" si="5"/>
        <v>0</v>
      </c>
      <c r="Y17" s="27"/>
    </row>
    <row r="18" spans="2:25" ht="32.25" customHeight="1" thickBot="1" x14ac:dyDescent="0.3">
      <c r="B18" s="20" t="str">
        <f>'[1]TD P DESARROLLO'!B18</f>
        <v>AVANCE EN LA IMPLEMENTACIÓN DE LAS HERRAMIENTAS DE GESTIÓN Y ADMINISTRATIVAS</v>
      </c>
      <c r="C18" s="33">
        <f>'[1]TD P DESARROLLO'!D18</f>
        <v>0</v>
      </c>
      <c r="D18" s="24">
        <f>'[1]TD P DESARROLLO'!E18</f>
        <v>0</v>
      </c>
      <c r="E18" s="33">
        <f>'[1]TD P DESARROLLO'!F18</f>
        <v>0</v>
      </c>
      <c r="F18" s="24">
        <f>'[1]TD P DESARROLLO'!G18</f>
        <v>0</v>
      </c>
      <c r="G18" s="31">
        <f>'[1]TD P DESARROLLO'!H18</f>
        <v>0.3</v>
      </c>
      <c r="H18" s="30">
        <f>'[1]TD P DESARROLLO'!I18</f>
        <v>0.02</v>
      </c>
      <c r="I18" s="31">
        <f>'[1]TD P DESARROLLO'!J18</f>
        <v>0.8</v>
      </c>
      <c r="J18" s="24">
        <f>'[1]TD P DESARROLLO'!K18</f>
        <v>0</v>
      </c>
      <c r="K18" s="31">
        <f>'[1]TD P DESARROLLO'!L18</f>
        <v>1</v>
      </c>
      <c r="L18" s="30">
        <f>'[1]TD P DESARROLLO'!M18</f>
        <v>0</v>
      </c>
      <c r="M18" s="32">
        <f>H18</f>
        <v>0.02</v>
      </c>
      <c r="N18" s="40">
        <f t="shared" si="6"/>
        <v>0.02</v>
      </c>
      <c r="P18" s="27" t="str">
        <f t="shared" si="1"/>
        <v/>
      </c>
      <c r="Q18" s="27"/>
      <c r="R18" s="27" t="str">
        <f t="shared" si="2"/>
        <v/>
      </c>
      <c r="S18" s="27"/>
      <c r="T18" s="27">
        <f t="shared" si="3"/>
        <v>6.6666666666666666E-2</v>
      </c>
      <c r="U18" s="27"/>
      <c r="V18" s="27">
        <f t="shared" si="4"/>
        <v>0</v>
      </c>
      <c r="W18" s="27"/>
      <c r="X18" s="27">
        <f t="shared" si="5"/>
        <v>0</v>
      </c>
      <c r="Y18" s="27"/>
    </row>
    <row r="19" spans="2:25" ht="32.25" customHeight="1" thickBot="1" x14ac:dyDescent="0.3">
      <c r="B19" s="20" t="str">
        <f>'[1]TD P DESARROLLO'!B19</f>
        <v>AVANCE DE ADECUACIÓN Y DOTACIÓN DE LA SECRETARÍA JURÍDICA DISTRITAL PARA LA SJD</v>
      </c>
      <c r="C19" s="41">
        <f>'[1]TD P DESARROLLO'!D19</f>
        <v>0</v>
      </c>
      <c r="D19" s="23">
        <f>'[1]TD P DESARROLLO'!E19</f>
        <v>0</v>
      </c>
      <c r="E19" s="41">
        <f>'[1]TD P DESARROLLO'!F19</f>
        <v>0</v>
      </c>
      <c r="F19" s="23">
        <f>'[1]TD P DESARROLLO'!G19</f>
        <v>0</v>
      </c>
      <c r="G19" s="42">
        <f>'[1]TD P DESARROLLO'!H19</f>
        <v>1</v>
      </c>
      <c r="H19" s="43">
        <f>'[1]TD P DESARROLLO'!I19</f>
        <v>0</v>
      </c>
      <c r="I19" s="42">
        <f>'[1]TD P DESARROLLO'!J19</f>
        <v>1</v>
      </c>
      <c r="J19" s="43">
        <f>'[1]TD P DESARROLLO'!K19</f>
        <v>0</v>
      </c>
      <c r="K19" s="42">
        <f>'[1]TD P DESARROLLO'!L19</f>
        <v>1</v>
      </c>
      <c r="L19" s="43">
        <f>'[1]TD P DESARROLLO'!M19</f>
        <v>0</v>
      </c>
      <c r="M19" s="32">
        <f>H19</f>
        <v>0</v>
      </c>
      <c r="N19" s="40">
        <f t="shared" si="6"/>
        <v>0</v>
      </c>
      <c r="P19" s="27" t="str">
        <f t="shared" si="1"/>
        <v/>
      </c>
      <c r="Q19" s="27"/>
      <c r="R19" s="27" t="str">
        <f t="shared" si="2"/>
        <v/>
      </c>
      <c r="S19" s="27"/>
      <c r="T19" s="27">
        <f t="shared" si="3"/>
        <v>0</v>
      </c>
      <c r="U19" s="27"/>
      <c r="V19" s="27">
        <f t="shared" si="4"/>
        <v>0</v>
      </c>
      <c r="W19" s="27"/>
      <c r="X19" s="27">
        <f t="shared" si="5"/>
        <v>0</v>
      </c>
      <c r="Y19" s="27"/>
    </row>
    <row r="20" spans="2:25" ht="32.25" customHeight="1" thickBot="1" x14ac:dyDescent="0.3">
      <c r="B20" s="20" t="str">
        <f>'[1]TD P DESARROLLO'!B20</f>
        <v>PORCENTAJE DE IMPLEMENTACIÓN DEL SISTEMA INTEGRADO DE GESTIÓN DE LA SECRETARÍA JURÍDICA</v>
      </c>
      <c r="C20" s="31">
        <f>'[1]TD P DESARROLLO'!D20</f>
        <v>0.1</v>
      </c>
      <c r="D20" s="30">
        <f>'[1]TD P DESARROLLO'!E20</f>
        <v>0.03</v>
      </c>
      <c r="E20" s="31">
        <f>'[1]TD P DESARROLLO'!F20</f>
        <v>0.3</v>
      </c>
      <c r="F20" s="30">
        <f>'[1]TD P DESARROLLO'!G20</f>
        <v>0.35</v>
      </c>
      <c r="G20" s="31">
        <f>'[1]TD P DESARROLLO'!H20</f>
        <v>0.3</v>
      </c>
      <c r="H20" s="30">
        <f>'[1]TD P DESARROLLO'!I20</f>
        <v>0.04</v>
      </c>
      <c r="I20" s="31">
        <f>'[1]TD P DESARROLLO'!J20</f>
        <v>0.2</v>
      </c>
      <c r="J20" s="30">
        <f>'[1]TD P DESARROLLO'!K20</f>
        <v>0</v>
      </c>
      <c r="K20" s="31">
        <f>'[1]TD P DESARROLLO'!L20</f>
        <v>0.1</v>
      </c>
      <c r="L20" s="30">
        <f>'[1]TD P DESARROLLO'!M20</f>
        <v>0</v>
      </c>
      <c r="M20" s="32">
        <f>F20+D20+H20+J20+L20</f>
        <v>0.42</v>
      </c>
      <c r="N20" s="44">
        <f>M20/(K20+I20+G20+E20+C20)</f>
        <v>0.41999999999999987</v>
      </c>
      <c r="P20" s="27">
        <f t="shared" si="1"/>
        <v>0.3</v>
      </c>
      <c r="Q20" s="27"/>
      <c r="R20" s="27">
        <f t="shared" si="2"/>
        <v>1.1666666666666667</v>
      </c>
      <c r="S20" s="27"/>
      <c r="T20" s="27">
        <f t="shared" si="3"/>
        <v>0.13333333333333333</v>
      </c>
      <c r="U20" s="27"/>
      <c r="V20" s="27">
        <f t="shared" si="4"/>
        <v>0</v>
      </c>
      <c r="W20" s="27"/>
      <c r="X20" s="27">
        <f t="shared" si="5"/>
        <v>0</v>
      </c>
      <c r="Y20" s="27"/>
    </row>
    <row r="21" spans="2:25" ht="32.25" customHeight="1" thickBot="1" x14ac:dyDescent="0.3">
      <c r="B21" s="20" t="str">
        <f>'[1]TD P DESARROLLO'!B21</f>
        <v>PORCENTAJE DE AVANCE EN LA IMPLEMENTACIÓN DE LA ARQUITECTURA EMPRESARIAL EN LA SJD</v>
      </c>
      <c r="C21" s="33">
        <f>'[1]TD P DESARROLLO'!D21</f>
        <v>0</v>
      </c>
      <c r="D21" s="24">
        <f>'[1]TD P DESARROLLO'!E21</f>
        <v>0</v>
      </c>
      <c r="E21" s="33">
        <f>'[1]TD P DESARROLLO'!F21</f>
        <v>0</v>
      </c>
      <c r="F21" s="24">
        <f>'[1]TD P DESARROLLO'!G21</f>
        <v>0</v>
      </c>
      <c r="G21" s="31">
        <f>'[1]TD P DESARROLLO'!H21</f>
        <v>0.4</v>
      </c>
      <c r="H21" s="30">
        <f>'[1]TD P DESARROLLO'!I21</f>
        <v>0.15</v>
      </c>
      <c r="I21" s="31">
        <f>'[1]TD P DESARROLLO'!J21</f>
        <v>1</v>
      </c>
      <c r="J21" s="30">
        <f>'[1]TD P DESARROLLO'!K21</f>
        <v>0</v>
      </c>
      <c r="K21" s="33">
        <f>'[1]TD P DESARROLLO'!L21</f>
        <v>0</v>
      </c>
      <c r="L21" s="30">
        <f>'[1]TD P DESARROLLO'!M21</f>
        <v>0</v>
      </c>
      <c r="M21" s="32">
        <f>H21</f>
        <v>0.15</v>
      </c>
      <c r="N21" s="40">
        <f>M21/I21</f>
        <v>0.15</v>
      </c>
      <c r="P21" s="27" t="str">
        <f t="shared" si="1"/>
        <v/>
      </c>
      <c r="Q21" s="27"/>
      <c r="R21" s="27" t="str">
        <f t="shared" si="2"/>
        <v/>
      </c>
      <c r="S21" s="27"/>
      <c r="T21" s="27">
        <f t="shared" si="3"/>
        <v>0.37499999999999994</v>
      </c>
      <c r="U21" s="27"/>
      <c r="V21" s="27">
        <f t="shared" si="4"/>
        <v>0</v>
      </c>
      <c r="W21" s="27"/>
      <c r="X21" s="27" t="str">
        <f t="shared" si="5"/>
        <v/>
      </c>
      <c r="Y21" s="27"/>
    </row>
    <row r="22" spans="2:25" ht="32.25" customHeight="1" thickBot="1" x14ac:dyDescent="0.3">
      <c r="B22" s="20" t="str">
        <f>'[1]TD P DESARROLLO'!B22</f>
        <v>PERCEPCIÓN FAVORABLE POR PARTE DE LOS USUARIOS SOBRE LA COORDINACIÓN JURÍDICA DEL DISTRITO CAPITAL</v>
      </c>
      <c r="C22" s="45">
        <f>'[1]TD P DESARROLLO'!D22</f>
        <v>0.88</v>
      </c>
      <c r="D22" s="46">
        <f>'[1]TD P DESARROLLO'!E22</f>
        <v>0.9</v>
      </c>
      <c r="E22" s="45">
        <f>'[1]TD P DESARROLLO'!F22</f>
        <v>0.88</v>
      </c>
      <c r="F22" s="46">
        <f>'[1]TD P DESARROLLO'!G22</f>
        <v>0.94569999999999999</v>
      </c>
      <c r="G22" s="45">
        <f>'[1]TD P DESARROLLO'!H22</f>
        <v>0.88</v>
      </c>
      <c r="H22" s="46">
        <v>0.95</v>
      </c>
      <c r="I22" s="45">
        <f>'[1]TD P DESARROLLO'!J22</f>
        <v>0.88</v>
      </c>
      <c r="J22" s="46">
        <f>'[1]TD P DESARROLLO'!K22</f>
        <v>0</v>
      </c>
      <c r="K22" s="45">
        <f>'[1]TD P DESARROLLO'!L22</f>
        <v>0.88</v>
      </c>
      <c r="L22" s="46">
        <f>'[1]TD P DESARROLLO'!M22</f>
        <v>0</v>
      </c>
      <c r="M22" s="32">
        <f>H22</f>
        <v>0.95</v>
      </c>
      <c r="N22" s="40">
        <f t="shared" si="6"/>
        <v>1.0795454545454546</v>
      </c>
      <c r="P22" s="27">
        <f t="shared" si="1"/>
        <v>1.0227272727272727</v>
      </c>
      <c r="Q22" s="27"/>
      <c r="R22" s="27">
        <f t="shared" si="2"/>
        <v>1.074659090909091</v>
      </c>
      <c r="S22" s="27"/>
      <c r="T22" s="27">
        <f t="shared" si="3"/>
        <v>1.0795454545454546</v>
      </c>
      <c r="U22" s="27"/>
      <c r="V22" s="27">
        <f t="shared" si="4"/>
        <v>0</v>
      </c>
      <c r="W22" s="27"/>
      <c r="X22" s="27">
        <f t="shared" si="5"/>
        <v>0</v>
      </c>
      <c r="Y22" s="27"/>
    </row>
    <row r="23" spans="2:25" ht="15" customHeight="1" thickBot="1" x14ac:dyDescent="0.3">
      <c r="P23" s="47" t="str">
        <f>IFERROR(D23/C23,"")</f>
        <v/>
      </c>
      <c r="Q23" s="47"/>
      <c r="R23" s="47" t="str">
        <f>IFERROR(F23/E23,"")</f>
        <v/>
      </c>
      <c r="S23" s="47"/>
      <c r="T23" s="47" t="str">
        <f>IFERROR(H23/G23,"")</f>
        <v/>
      </c>
      <c r="U23" s="47"/>
      <c r="V23" s="47" t="str">
        <f>IFERROR(#REF!/I23,"")</f>
        <v/>
      </c>
      <c r="W23" s="47"/>
      <c r="X23" s="47" t="str">
        <f>IFERROR(#REF!/#REF!,"")</f>
        <v/>
      </c>
      <c r="Y23" s="47"/>
    </row>
    <row r="24" spans="2:25" ht="13.5" customHeight="1" x14ac:dyDescent="0.25">
      <c r="B24" s="48" t="s">
        <v>6</v>
      </c>
      <c r="C24" s="49">
        <f>IFERROR(P24,"")</f>
        <v>0.94141957657324038</v>
      </c>
      <c r="D24" s="50"/>
      <c r="E24" s="50">
        <f>IFERROR(R24,"")</f>
        <v>1.1158372672265922</v>
      </c>
      <c r="F24" s="50"/>
      <c r="G24" s="50">
        <f>IFERROR(T24,"")</f>
        <v>0.67059335222140093</v>
      </c>
      <c r="H24" s="50"/>
      <c r="I24" s="50" t="str">
        <f>IFERROR(V24,"")</f>
        <v/>
      </c>
      <c r="J24" s="50"/>
      <c r="K24" s="50" t="str">
        <f>IFERROR(X24,"")</f>
        <v/>
      </c>
      <c r="L24" s="51"/>
      <c r="M24" s="52" t="s">
        <v>7</v>
      </c>
      <c r="P24" s="27">
        <f>AVERAGEIF(P7:Q22,"&lt;&gt;0")</f>
        <v>0.94141957657324038</v>
      </c>
      <c r="Q24" s="27"/>
      <c r="R24" s="27">
        <f>AVERAGEIF(R7:S22,"&lt;&gt;0")</f>
        <v>1.1158372672265922</v>
      </c>
      <c r="S24" s="27"/>
      <c r="T24" s="27">
        <f>AVERAGEIF(T7:U22,"&lt;&gt;0")</f>
        <v>0.67059335222140093</v>
      </c>
      <c r="U24" s="27"/>
      <c r="V24" s="27" t="e">
        <f>AVERAGEIF(V7:W17,"&lt;&gt;0")</f>
        <v>#DIV/0!</v>
      </c>
      <c r="W24" s="27"/>
      <c r="X24" s="27" t="e">
        <f>AVERAGEIF(X7:Y17,"&lt;&gt;0")</f>
        <v>#DIV/0!</v>
      </c>
      <c r="Y24" s="27"/>
    </row>
    <row r="25" spans="2:25" ht="9" customHeight="1" x14ac:dyDescent="0.25"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57">
        <f ca="1">TODAY()</f>
        <v>43307</v>
      </c>
      <c r="N25" s="57"/>
    </row>
    <row r="26" spans="2:25" ht="12.75" customHeight="1" thickBot="1" x14ac:dyDescent="0.3">
      <c r="B26" s="48" t="s">
        <v>8</v>
      </c>
      <c r="C26" s="58">
        <f>C24*0.12</f>
        <v>0.11297034918878884</v>
      </c>
      <c r="D26" s="59"/>
      <c r="E26" s="59">
        <f>IFERROR(C26+(E24*0.26),"")</f>
        <v>0.40308803866770282</v>
      </c>
      <c r="F26" s="59"/>
      <c r="G26" s="59">
        <f>IFERROR(E26+(G24*0.26),"")</f>
        <v>0.57744231024526704</v>
      </c>
      <c r="H26" s="59"/>
      <c r="I26" s="59" t="str">
        <f>IFERROR(G26+(I24*0.26),"")</f>
        <v/>
      </c>
      <c r="J26" s="59"/>
      <c r="K26" s="59" t="str">
        <f>IFERROR(I26+(K24*0.1),"")</f>
        <v/>
      </c>
      <c r="L26" s="60"/>
    </row>
    <row r="27" spans="2:25" ht="3.75" customHeight="1" x14ac:dyDescent="0.25"/>
    <row r="28" spans="2:25" customFormat="1" ht="15" customHeight="1" x14ac:dyDescent="0.25">
      <c r="B28" s="61"/>
      <c r="C28" s="62"/>
      <c r="D28" s="62"/>
      <c r="E28" s="62"/>
      <c r="F28" s="62"/>
      <c r="G28" s="62"/>
      <c r="H28" s="62"/>
      <c r="I28" s="62"/>
      <c r="J28" s="1"/>
      <c r="K28" s="1"/>
      <c r="L28" s="1"/>
      <c r="N28" s="4"/>
    </row>
    <row r="29" spans="2:25" customFormat="1" ht="15" customHeight="1" x14ac:dyDescent="0.25">
      <c r="B29" s="61"/>
      <c r="C29" s="62"/>
      <c r="D29" s="62"/>
      <c r="E29" s="62"/>
      <c r="F29" s="62"/>
      <c r="G29" s="62"/>
      <c r="H29" s="62"/>
      <c r="I29" s="62"/>
      <c r="J29" s="52"/>
      <c r="K29" s="63"/>
      <c r="L29" s="63"/>
      <c r="N29" s="4"/>
    </row>
    <row r="30" spans="2:25" s="62" customFormat="1" ht="5.25" customHeight="1" x14ac:dyDescent="0.25">
      <c r="C30" s="64">
        <f>C24*0.12</f>
        <v>0.11297034918878884</v>
      </c>
      <c r="D30" s="65">
        <f>E24*0.26</f>
        <v>0.29011768947891398</v>
      </c>
      <c r="E30" s="65">
        <f>IFERROR(G24*0.26,"")</f>
        <v>0.17435427157756425</v>
      </c>
      <c r="F30" s="62" t="str">
        <f>IFERROR(I24*0.26,"")</f>
        <v/>
      </c>
      <c r="G30" s="62" t="str">
        <f>IFERROR(K24*0.1,"")</f>
        <v/>
      </c>
      <c r="J30" s="66"/>
      <c r="K30" s="67"/>
      <c r="L30" s="67"/>
      <c r="N30" s="68"/>
    </row>
    <row r="31" spans="2:25" s="69" customFormat="1" ht="5.25" customHeight="1" x14ac:dyDescent="0.25">
      <c r="C31" s="70">
        <f>SUM(C30:G30)</f>
        <v>0.57744231024526704</v>
      </c>
      <c r="D31" s="71"/>
      <c r="E31" s="71"/>
      <c r="F31" s="62"/>
      <c r="G31" s="62"/>
      <c r="H31" s="62"/>
      <c r="I31" s="62"/>
      <c r="K31" s="72"/>
      <c r="L31" s="72"/>
      <c r="N31" s="73"/>
    </row>
    <row r="32" spans="2:25" s="74" customFormat="1" ht="5.25" customHeight="1" x14ac:dyDescent="0.25">
      <c r="C32" s="75"/>
      <c r="D32" s="75"/>
      <c r="E32" s="75"/>
      <c r="F32" s="75"/>
      <c r="G32" s="75"/>
      <c r="H32" s="75"/>
      <c r="I32" s="75"/>
      <c r="K32" s="76"/>
      <c r="L32" s="76"/>
      <c r="N32" s="77"/>
    </row>
    <row r="33" spans="1:14" ht="17.25" hidden="1" customHeight="1" x14ac:dyDescent="0.25">
      <c r="C33" s="75"/>
      <c r="D33" s="75"/>
      <c r="E33" s="75"/>
      <c r="F33" s="75"/>
      <c r="G33" s="75"/>
      <c r="H33" s="75"/>
      <c r="I33" s="75"/>
      <c r="K33" s="78"/>
      <c r="L33" s="78"/>
    </row>
    <row r="34" spans="1:14" customFormat="1" ht="15" hidden="1" customHeight="1" x14ac:dyDescent="0.25">
      <c r="A34" s="1"/>
      <c r="B34" s="1"/>
      <c r="C34" s="75"/>
      <c r="D34" s="75"/>
      <c r="E34" s="62"/>
      <c r="F34" s="62"/>
      <c r="G34" s="62"/>
      <c r="H34" s="62"/>
      <c r="I34" s="62"/>
      <c r="K34" s="79"/>
      <c r="L34" s="79"/>
      <c r="N34" s="4"/>
    </row>
    <row r="35" spans="1:14" ht="15" hidden="1" customHeight="1" x14ac:dyDescent="0.25">
      <c r="C35" s="75"/>
      <c r="D35" s="75"/>
      <c r="E35" s="75"/>
      <c r="F35" s="75"/>
      <c r="G35" s="75"/>
      <c r="H35" s="75"/>
      <c r="I35" s="75"/>
      <c r="K35" s="78"/>
      <c r="L35" s="78"/>
    </row>
    <row r="36" spans="1:14" ht="15" hidden="1" customHeight="1" x14ac:dyDescent="0.25">
      <c r="C36" s="75"/>
      <c r="D36" s="75"/>
      <c r="E36" s="75"/>
      <c r="F36" s="75"/>
      <c r="G36" s="75"/>
      <c r="H36" s="75"/>
      <c r="I36" s="75"/>
      <c r="K36" s="78"/>
      <c r="L36" s="78"/>
    </row>
    <row r="37" spans="1:14" ht="15" hidden="1" customHeight="1" x14ac:dyDescent="0.25">
      <c r="C37" s="75"/>
      <c r="D37" s="75"/>
      <c r="E37" s="75"/>
      <c r="F37" s="75"/>
      <c r="G37" s="75"/>
      <c r="H37" s="75"/>
      <c r="I37" s="75"/>
      <c r="K37" s="78"/>
      <c r="L37" s="78"/>
    </row>
    <row r="38" spans="1:14" ht="15" hidden="1" customHeight="1" x14ac:dyDescent="0.25">
      <c r="C38" s="75"/>
      <c r="D38" s="75"/>
      <c r="E38" s="75"/>
      <c r="F38" s="75"/>
      <c r="G38" s="75"/>
      <c r="H38" s="75"/>
      <c r="I38" s="75"/>
      <c r="K38" s="78"/>
      <c r="L38" s="78"/>
    </row>
    <row r="39" spans="1:14" ht="15" hidden="1" customHeight="1" x14ac:dyDescent="0.25">
      <c r="C39" s="75"/>
      <c r="D39" s="75"/>
      <c r="E39" s="75"/>
      <c r="F39" s="75"/>
      <c r="G39" s="75"/>
      <c r="H39" s="75"/>
      <c r="I39" s="75"/>
      <c r="K39" s="78"/>
      <c r="L39" s="78"/>
    </row>
    <row r="40" spans="1:14" ht="15" hidden="1" customHeight="1" x14ac:dyDescent="0.25">
      <c r="C40" s="75"/>
      <c r="D40" s="75"/>
      <c r="E40" s="75"/>
      <c r="F40" s="75"/>
      <c r="G40" s="75"/>
      <c r="H40" s="75"/>
      <c r="I40" s="75"/>
      <c r="K40" s="78"/>
      <c r="L40" s="78"/>
    </row>
    <row r="41" spans="1:14" ht="15" hidden="1" customHeight="1" x14ac:dyDescent="0.25">
      <c r="C41" s="75"/>
      <c r="D41" s="75"/>
      <c r="E41" s="75"/>
      <c r="F41" s="75"/>
      <c r="G41" s="75"/>
      <c r="H41" s="75"/>
      <c r="I41" s="75"/>
      <c r="K41" s="78"/>
      <c r="L41" s="78"/>
    </row>
    <row r="42" spans="1:14" ht="15" hidden="1" customHeight="1" x14ac:dyDescent="0.25">
      <c r="C42" s="75"/>
      <c r="D42" s="75"/>
      <c r="E42" s="75"/>
      <c r="F42" s="75"/>
      <c r="G42" s="75"/>
      <c r="H42" s="75"/>
      <c r="I42" s="75"/>
      <c r="K42" s="78"/>
      <c r="L42" s="78"/>
    </row>
    <row r="43" spans="1:14" ht="15" hidden="1" customHeight="1" x14ac:dyDescent="0.25">
      <c r="C43" s="75"/>
      <c r="D43" s="75"/>
      <c r="E43" s="75"/>
      <c r="F43" s="75"/>
      <c r="G43" s="75"/>
      <c r="H43" s="75"/>
      <c r="I43" s="75"/>
      <c r="K43" s="78"/>
      <c r="L43" s="78"/>
    </row>
    <row r="44" spans="1:14" ht="15" hidden="1" customHeight="1" x14ac:dyDescent="0.25">
      <c r="C44" s="75"/>
      <c r="D44" s="75"/>
      <c r="E44" s="75"/>
      <c r="F44" s="75"/>
      <c r="G44" s="75"/>
      <c r="H44" s="75"/>
      <c r="I44" s="75"/>
      <c r="K44" s="78"/>
      <c r="L44" s="78"/>
    </row>
    <row r="45" spans="1:14" ht="15" hidden="1" customHeight="1" x14ac:dyDescent="0.25">
      <c r="C45" s="75"/>
      <c r="D45" s="75"/>
      <c r="E45" s="75"/>
      <c r="F45" s="75"/>
      <c r="G45" s="75"/>
      <c r="H45" s="75"/>
      <c r="I45" s="75"/>
      <c r="K45" s="78"/>
      <c r="L45" s="78"/>
    </row>
    <row r="46" spans="1:14" ht="15" hidden="1" customHeight="1" x14ac:dyDescent="0.25">
      <c r="C46" s="75"/>
      <c r="D46" s="75"/>
      <c r="E46" s="75"/>
      <c r="F46" s="75"/>
      <c r="G46" s="75"/>
      <c r="H46" s="75"/>
      <c r="I46" s="75"/>
      <c r="K46" s="78"/>
      <c r="L46" s="78"/>
    </row>
    <row r="47" spans="1:14" ht="15" hidden="1" customHeight="1" x14ac:dyDescent="0.25">
      <c r="C47" s="75"/>
      <c r="D47" s="75"/>
      <c r="E47" s="75"/>
      <c r="F47" s="75"/>
      <c r="G47" s="75"/>
      <c r="H47" s="75"/>
      <c r="I47" s="75"/>
      <c r="K47" s="78"/>
      <c r="L47" s="78"/>
    </row>
    <row r="48" spans="1:14" ht="15" hidden="1" customHeight="1" x14ac:dyDescent="0.25">
      <c r="C48" s="75"/>
      <c r="D48" s="75"/>
      <c r="E48" s="75"/>
      <c r="F48" s="75"/>
      <c r="G48" s="75"/>
      <c r="H48" s="75"/>
      <c r="I48" s="75"/>
      <c r="K48" s="78"/>
      <c r="L48" s="78"/>
    </row>
    <row r="49" spans="3:12" ht="15" hidden="1" customHeight="1" x14ac:dyDescent="0.25">
      <c r="C49" s="75"/>
      <c r="D49" s="75"/>
      <c r="E49" s="75"/>
      <c r="F49" s="75"/>
      <c r="G49" s="75"/>
      <c r="H49" s="75"/>
      <c r="I49" s="75"/>
      <c r="K49" s="78"/>
      <c r="L49" s="78"/>
    </row>
    <row r="50" spans="3:12" ht="15" hidden="1" customHeight="1" x14ac:dyDescent="0.25">
      <c r="C50" s="75"/>
      <c r="D50" s="75"/>
      <c r="E50" s="75"/>
      <c r="F50" s="75"/>
      <c r="G50" s="75"/>
      <c r="H50" s="75"/>
      <c r="I50" s="75"/>
      <c r="K50" s="78"/>
      <c r="L50" s="78"/>
    </row>
    <row r="51" spans="3:12" ht="15" hidden="1" customHeight="1" x14ac:dyDescent="0.25">
      <c r="C51" s="75"/>
      <c r="D51" s="75"/>
      <c r="E51" s="75"/>
      <c r="F51" s="75"/>
      <c r="G51" s="75"/>
      <c r="H51" s="75"/>
      <c r="I51" s="75"/>
      <c r="K51" s="78"/>
      <c r="L51" s="78"/>
    </row>
    <row r="52" spans="3:12" ht="15" hidden="1" customHeight="1" x14ac:dyDescent="0.25">
      <c r="C52" s="75"/>
      <c r="D52" s="75"/>
      <c r="E52" s="75"/>
      <c r="F52" s="75"/>
      <c r="G52" s="75"/>
      <c r="H52" s="75"/>
      <c r="I52" s="75"/>
      <c r="K52" s="78"/>
      <c r="L52" s="78"/>
    </row>
    <row r="53" spans="3:12" ht="15" hidden="1" customHeight="1" x14ac:dyDescent="0.25">
      <c r="C53" s="75"/>
      <c r="D53" s="75"/>
      <c r="E53" s="75"/>
      <c r="F53" s="75"/>
      <c r="G53" s="75"/>
      <c r="H53" s="75"/>
      <c r="I53" s="75"/>
      <c r="K53" s="78"/>
      <c r="L53" s="78"/>
    </row>
    <row r="54" spans="3:12" ht="15" hidden="1" customHeight="1" x14ac:dyDescent="0.25">
      <c r="C54" s="75"/>
      <c r="D54" s="75"/>
      <c r="E54" s="75"/>
      <c r="F54" s="75"/>
      <c r="G54" s="75"/>
      <c r="H54" s="75"/>
      <c r="I54" s="75"/>
      <c r="K54" s="78"/>
      <c r="L54" s="78"/>
    </row>
    <row r="55" spans="3:12" ht="15" hidden="1" customHeight="1" x14ac:dyDescent="0.25">
      <c r="C55" s="75"/>
      <c r="D55" s="75"/>
      <c r="E55" s="75"/>
      <c r="F55" s="75"/>
      <c r="G55" s="75"/>
      <c r="H55" s="75"/>
      <c r="I55" s="75"/>
      <c r="K55" s="78"/>
      <c r="L55" s="78"/>
    </row>
    <row r="56" spans="3:12" ht="15" hidden="1" customHeight="1" x14ac:dyDescent="0.25">
      <c r="C56" s="75"/>
      <c r="D56" s="75"/>
      <c r="E56" s="75"/>
      <c r="F56" s="75"/>
      <c r="G56" s="75"/>
      <c r="H56" s="75"/>
      <c r="I56" s="75"/>
      <c r="K56" s="78"/>
      <c r="L56" s="78"/>
    </row>
    <row r="57" spans="3:12" ht="15" hidden="1" customHeight="1" x14ac:dyDescent="0.25">
      <c r="C57" s="75"/>
      <c r="D57" s="75"/>
      <c r="E57" s="75"/>
      <c r="F57" s="75"/>
      <c r="G57" s="75"/>
      <c r="H57" s="75"/>
      <c r="I57" s="75"/>
      <c r="K57" s="78"/>
      <c r="L57" s="78"/>
    </row>
    <row r="58" spans="3:12" ht="15" hidden="1" customHeight="1" x14ac:dyDescent="0.25">
      <c r="C58" s="75"/>
      <c r="D58" s="75"/>
      <c r="E58" s="75"/>
      <c r="F58" s="75"/>
      <c r="G58" s="75"/>
      <c r="H58" s="75"/>
      <c r="I58" s="75"/>
      <c r="K58" s="78"/>
      <c r="L58" s="78"/>
    </row>
    <row r="59" spans="3:12" ht="15" hidden="1" customHeight="1" x14ac:dyDescent="0.25">
      <c r="C59" s="75"/>
      <c r="D59" s="75"/>
      <c r="E59" s="75"/>
      <c r="F59" s="75"/>
      <c r="G59" s="75"/>
      <c r="H59" s="75"/>
      <c r="I59" s="75"/>
      <c r="K59" s="78"/>
      <c r="L59" s="78"/>
    </row>
    <row r="60" spans="3:12" ht="15" hidden="1" customHeight="1" x14ac:dyDescent="0.25">
      <c r="C60" s="75"/>
      <c r="D60" s="75"/>
      <c r="E60" s="75"/>
      <c r="F60" s="75"/>
      <c r="G60" s="75"/>
      <c r="H60" s="75"/>
      <c r="I60" s="75"/>
      <c r="K60" s="78"/>
      <c r="L60" s="78"/>
    </row>
    <row r="61" spans="3:12" ht="15" hidden="1" customHeight="1" x14ac:dyDescent="0.25">
      <c r="C61" s="75"/>
      <c r="D61" s="75"/>
      <c r="E61" s="75"/>
      <c r="F61" s="75"/>
      <c r="G61" s="75"/>
      <c r="H61" s="75"/>
      <c r="I61" s="75"/>
      <c r="K61" s="78"/>
      <c r="L61" s="78"/>
    </row>
    <row r="62" spans="3:12" ht="15" hidden="1" customHeight="1" x14ac:dyDescent="0.25">
      <c r="C62" s="75"/>
      <c r="D62" s="75"/>
      <c r="E62" s="75"/>
      <c r="F62" s="75"/>
      <c r="G62" s="75"/>
      <c r="H62" s="75"/>
      <c r="I62" s="75"/>
      <c r="K62" s="78"/>
      <c r="L62" s="78"/>
    </row>
    <row r="63" spans="3:12" ht="15" hidden="1" customHeight="1" x14ac:dyDescent="0.25">
      <c r="C63" s="75"/>
      <c r="D63" s="75"/>
      <c r="E63" s="75"/>
      <c r="F63" s="75"/>
      <c r="G63" s="75"/>
      <c r="H63" s="75"/>
      <c r="I63" s="75"/>
      <c r="K63" s="78"/>
      <c r="L63" s="78"/>
    </row>
    <row r="64" spans="3:12" ht="15" hidden="1" customHeight="1" x14ac:dyDescent="0.25">
      <c r="C64" s="75"/>
      <c r="D64" s="75"/>
      <c r="E64" s="75"/>
      <c r="F64" s="75"/>
      <c r="G64" s="75"/>
      <c r="H64" s="75"/>
      <c r="I64" s="75"/>
      <c r="K64" s="78"/>
      <c r="L64" s="78"/>
    </row>
    <row r="65" spans="3:12" ht="15" hidden="1" customHeight="1" x14ac:dyDescent="0.25">
      <c r="C65" s="75"/>
      <c r="D65" s="75"/>
      <c r="E65" s="75"/>
      <c r="F65" s="75"/>
      <c r="G65" s="75"/>
      <c r="H65" s="75"/>
      <c r="I65" s="75"/>
      <c r="K65" s="78"/>
      <c r="L65" s="78"/>
    </row>
    <row r="66" spans="3:12" ht="15" hidden="1" customHeight="1" x14ac:dyDescent="0.25">
      <c r="C66" s="75"/>
      <c r="D66" s="75"/>
      <c r="E66" s="75"/>
      <c r="F66" s="75"/>
      <c r="G66" s="75"/>
      <c r="H66" s="75"/>
      <c r="I66" s="75"/>
      <c r="K66" s="78"/>
      <c r="L66" s="78"/>
    </row>
    <row r="67" spans="3:12" ht="15" hidden="1" customHeight="1" x14ac:dyDescent="0.25">
      <c r="C67" s="75"/>
      <c r="D67" s="75"/>
      <c r="E67" s="75"/>
      <c r="F67" s="75"/>
      <c r="G67" s="75"/>
      <c r="H67" s="75"/>
      <c r="I67" s="75"/>
      <c r="K67" s="78"/>
      <c r="L67" s="78"/>
    </row>
    <row r="68" spans="3:12" ht="15" hidden="1" customHeight="1" x14ac:dyDescent="0.25">
      <c r="C68" s="75"/>
      <c r="D68" s="75"/>
      <c r="E68" s="75"/>
      <c r="F68" s="75"/>
      <c r="G68" s="75"/>
      <c r="H68" s="75"/>
      <c r="I68" s="75"/>
      <c r="K68" s="78"/>
      <c r="L68" s="78"/>
    </row>
    <row r="69" spans="3:12" ht="15" hidden="1" customHeight="1" x14ac:dyDescent="0.25">
      <c r="C69" s="75"/>
      <c r="D69" s="75"/>
      <c r="E69" s="75"/>
      <c r="F69" s="75"/>
      <c r="G69" s="75"/>
      <c r="H69" s="75"/>
      <c r="I69" s="75"/>
      <c r="K69" s="78"/>
      <c r="L69" s="78"/>
    </row>
    <row r="70" spans="3:12" ht="15" hidden="1" customHeight="1" x14ac:dyDescent="0.25">
      <c r="C70" s="75"/>
      <c r="D70" s="75"/>
      <c r="E70" s="75"/>
      <c r="F70" s="75"/>
      <c r="G70" s="75"/>
      <c r="H70" s="75"/>
      <c r="I70" s="75"/>
      <c r="K70" s="78"/>
      <c r="L70" s="78"/>
    </row>
    <row r="71" spans="3:12" ht="15" hidden="1" customHeight="1" x14ac:dyDescent="0.25">
      <c r="C71" s="75"/>
      <c r="D71" s="75"/>
      <c r="E71" s="75"/>
      <c r="F71" s="75"/>
      <c r="G71" s="75"/>
      <c r="H71" s="75"/>
      <c r="I71" s="75"/>
      <c r="K71" s="78"/>
      <c r="L71" s="78"/>
    </row>
    <row r="72" spans="3:12" ht="15" hidden="1" customHeight="1" x14ac:dyDescent="0.25">
      <c r="C72" s="75"/>
      <c r="D72" s="75"/>
      <c r="E72" s="75"/>
      <c r="F72" s="75"/>
      <c r="G72" s="75"/>
      <c r="H72" s="75"/>
      <c r="I72" s="75"/>
      <c r="K72" s="78"/>
      <c r="L72" s="78"/>
    </row>
    <row r="73" spans="3:12" ht="15" hidden="1" customHeight="1" x14ac:dyDescent="0.25">
      <c r="C73" s="75"/>
      <c r="D73" s="75"/>
      <c r="E73" s="75"/>
      <c r="F73" s="75"/>
      <c r="G73" s="75"/>
      <c r="H73" s="75"/>
      <c r="I73" s="75"/>
      <c r="K73" s="78"/>
      <c r="L73" s="78"/>
    </row>
    <row r="74" spans="3:12" ht="15" hidden="1" customHeight="1" x14ac:dyDescent="0.25">
      <c r="C74" s="75"/>
      <c r="D74" s="75"/>
      <c r="E74" s="75"/>
      <c r="F74" s="75"/>
      <c r="G74" s="75"/>
      <c r="H74" s="75"/>
      <c r="I74" s="75"/>
      <c r="K74" s="78"/>
      <c r="L74" s="78"/>
    </row>
    <row r="75" spans="3:12" ht="15" hidden="1" customHeight="1" x14ac:dyDescent="0.25">
      <c r="C75" s="75"/>
      <c r="D75" s="75"/>
      <c r="E75" s="75"/>
      <c r="F75" s="75"/>
      <c r="G75" s="75"/>
      <c r="H75" s="75"/>
      <c r="I75" s="75"/>
      <c r="K75" s="78"/>
      <c r="L75" s="78"/>
    </row>
    <row r="76" spans="3:12" ht="15" hidden="1" customHeight="1" x14ac:dyDescent="0.25">
      <c r="C76" s="75"/>
      <c r="D76" s="75"/>
      <c r="E76" s="75"/>
      <c r="F76" s="75"/>
      <c r="G76" s="75"/>
      <c r="H76" s="75"/>
      <c r="I76" s="75"/>
      <c r="K76" s="78"/>
      <c r="L76" s="78"/>
    </row>
    <row r="77" spans="3:12" ht="15" hidden="1" customHeight="1" x14ac:dyDescent="0.25">
      <c r="C77" s="75"/>
      <c r="D77" s="75"/>
      <c r="E77" s="75"/>
      <c r="F77" s="75"/>
      <c r="G77" s="75"/>
      <c r="H77" s="75"/>
      <c r="I77" s="75"/>
      <c r="K77" s="78"/>
      <c r="L77" s="78"/>
    </row>
    <row r="78" spans="3:12" ht="15" hidden="1" customHeight="1" x14ac:dyDescent="0.25">
      <c r="C78" s="75"/>
      <c r="D78" s="75"/>
      <c r="E78" s="75"/>
      <c r="F78" s="75"/>
      <c r="G78" s="75"/>
      <c r="H78" s="75"/>
      <c r="I78" s="75"/>
      <c r="K78" s="78"/>
      <c r="L78" s="78"/>
    </row>
    <row r="79" spans="3:12" ht="15" hidden="1" customHeight="1" x14ac:dyDescent="0.25">
      <c r="C79" s="75"/>
      <c r="D79" s="75"/>
      <c r="E79" s="75"/>
      <c r="F79" s="75"/>
      <c r="G79" s="75"/>
      <c r="H79" s="75"/>
      <c r="I79" s="75"/>
      <c r="K79" s="78"/>
      <c r="L79" s="78"/>
    </row>
    <row r="80" spans="3:12" ht="15" hidden="1" customHeight="1" x14ac:dyDescent="0.25">
      <c r="C80" s="75"/>
      <c r="D80" s="75"/>
      <c r="E80" s="75"/>
      <c r="F80" s="75"/>
      <c r="G80" s="75"/>
      <c r="H80" s="75"/>
      <c r="I80" s="75"/>
      <c r="K80" s="78"/>
      <c r="L80" s="78"/>
    </row>
    <row r="81" spans="3:12" ht="15" hidden="1" customHeight="1" x14ac:dyDescent="0.25">
      <c r="C81" s="75"/>
      <c r="D81" s="75"/>
      <c r="E81" s="75"/>
      <c r="F81" s="75"/>
      <c r="G81" s="75"/>
      <c r="H81" s="75"/>
      <c r="I81" s="75"/>
      <c r="K81" s="78"/>
      <c r="L81" s="78"/>
    </row>
    <row r="82" spans="3:12" ht="15" hidden="1" customHeight="1" x14ac:dyDescent="0.25">
      <c r="C82" s="75"/>
      <c r="D82" s="75"/>
      <c r="E82" s="75"/>
      <c r="F82" s="75"/>
      <c r="G82" s="75"/>
      <c r="H82" s="75"/>
      <c r="I82" s="75"/>
      <c r="K82" s="78"/>
      <c r="L82" s="78"/>
    </row>
    <row r="83" spans="3:12" ht="15" hidden="1" customHeight="1" x14ac:dyDescent="0.25">
      <c r="C83" s="75"/>
      <c r="D83" s="75"/>
      <c r="E83" s="75"/>
      <c r="F83" s="75"/>
      <c r="G83" s="75"/>
      <c r="H83" s="75"/>
      <c r="I83" s="75"/>
      <c r="K83" s="78"/>
      <c r="L83" s="78"/>
    </row>
    <row r="84" spans="3:12" ht="15" hidden="1" customHeight="1" x14ac:dyDescent="0.25">
      <c r="C84" s="75"/>
      <c r="D84" s="75"/>
      <c r="E84" s="75"/>
      <c r="F84" s="75"/>
      <c r="G84" s="75"/>
      <c r="H84" s="75"/>
      <c r="I84" s="75"/>
      <c r="K84" s="78"/>
      <c r="L84" s="78"/>
    </row>
    <row r="85" spans="3:12" ht="15" hidden="1" customHeight="1" x14ac:dyDescent="0.25">
      <c r="C85" s="75"/>
      <c r="D85" s="75"/>
      <c r="E85" s="75"/>
      <c r="F85" s="75"/>
      <c r="G85" s="75"/>
      <c r="H85" s="75"/>
      <c r="I85" s="75"/>
      <c r="K85" s="78"/>
      <c r="L85" s="78"/>
    </row>
    <row r="86" spans="3:12" ht="15" hidden="1" customHeight="1" x14ac:dyDescent="0.25">
      <c r="C86" s="75"/>
      <c r="D86" s="75"/>
      <c r="E86" s="75"/>
      <c r="F86" s="75"/>
      <c r="G86" s="75"/>
      <c r="H86" s="75"/>
      <c r="I86" s="75"/>
      <c r="K86" s="78"/>
      <c r="L86" s="78"/>
    </row>
    <row r="87" spans="3:12" ht="15" hidden="1" customHeight="1" x14ac:dyDescent="0.25">
      <c r="C87" s="75"/>
      <c r="D87" s="75"/>
      <c r="E87" s="75"/>
      <c r="F87" s="75"/>
      <c r="G87" s="75"/>
      <c r="H87" s="75"/>
      <c r="I87" s="75"/>
      <c r="K87" s="78"/>
      <c r="L87" s="78"/>
    </row>
    <row r="88" spans="3:12" ht="15" hidden="1" customHeight="1" x14ac:dyDescent="0.25">
      <c r="C88" s="75"/>
      <c r="D88" s="75"/>
      <c r="E88" s="75"/>
      <c r="F88" s="75"/>
      <c r="G88" s="75"/>
      <c r="H88" s="75"/>
      <c r="I88" s="75"/>
      <c r="K88" s="78"/>
      <c r="L88" s="78"/>
    </row>
    <row r="89" spans="3:12" ht="15" hidden="1" customHeight="1" x14ac:dyDescent="0.25">
      <c r="C89" s="75"/>
      <c r="D89" s="75"/>
      <c r="E89" s="75"/>
      <c r="F89" s="75"/>
      <c r="G89" s="75"/>
      <c r="H89" s="75"/>
      <c r="I89" s="75"/>
      <c r="K89" s="78"/>
      <c r="L89" s="78"/>
    </row>
    <row r="90" spans="3:12" ht="15" hidden="1" customHeight="1" x14ac:dyDescent="0.25">
      <c r="C90" s="75"/>
      <c r="D90" s="75"/>
      <c r="E90" s="75"/>
      <c r="F90" s="75"/>
      <c r="G90" s="75"/>
      <c r="H90" s="75"/>
      <c r="I90" s="75"/>
      <c r="K90" s="78"/>
      <c r="L90" s="78"/>
    </row>
    <row r="91" spans="3:12" ht="15" hidden="1" customHeight="1" x14ac:dyDescent="0.25">
      <c r="C91" s="75"/>
      <c r="D91" s="75"/>
      <c r="E91" s="75"/>
      <c r="F91" s="75"/>
      <c r="G91" s="75"/>
      <c r="H91" s="75"/>
      <c r="I91" s="75"/>
      <c r="K91" s="78"/>
      <c r="L91" s="78"/>
    </row>
    <row r="92" spans="3:12" ht="15" hidden="1" customHeight="1" x14ac:dyDescent="0.25">
      <c r="C92" s="75"/>
      <c r="D92" s="75"/>
      <c r="E92" s="75"/>
      <c r="F92" s="75"/>
      <c r="G92" s="75"/>
      <c r="H92" s="75"/>
      <c r="I92" s="75"/>
      <c r="K92" s="78"/>
      <c r="L92" s="78"/>
    </row>
    <row r="93" spans="3:12" ht="15" hidden="1" customHeight="1" x14ac:dyDescent="0.25">
      <c r="C93" s="75"/>
      <c r="D93" s="75"/>
      <c r="E93" s="75"/>
      <c r="F93" s="75"/>
      <c r="G93" s="75"/>
      <c r="H93" s="75"/>
      <c r="I93" s="75"/>
      <c r="K93" s="78"/>
      <c r="L93" s="78"/>
    </row>
    <row r="94" spans="3:12" ht="15" hidden="1" customHeight="1" x14ac:dyDescent="0.25">
      <c r="C94" s="75"/>
      <c r="D94" s="75"/>
      <c r="E94" s="75"/>
      <c r="F94" s="75"/>
      <c r="G94" s="75"/>
      <c r="H94" s="75"/>
      <c r="I94" s="75"/>
      <c r="K94" s="78"/>
      <c r="L94" s="78"/>
    </row>
    <row r="95" spans="3:12" ht="15" hidden="1" customHeight="1" x14ac:dyDescent="0.25">
      <c r="C95" s="75"/>
      <c r="D95" s="75"/>
      <c r="E95" s="75"/>
      <c r="F95" s="75"/>
      <c r="G95" s="75"/>
      <c r="H95" s="75"/>
      <c r="I95" s="75"/>
      <c r="K95" s="78"/>
      <c r="L95" s="78"/>
    </row>
    <row r="96" spans="3:12" ht="15" hidden="1" customHeight="1" x14ac:dyDescent="0.25">
      <c r="C96" s="75"/>
      <c r="D96" s="75"/>
      <c r="E96" s="75"/>
      <c r="F96" s="75"/>
      <c r="G96" s="75"/>
      <c r="H96" s="75"/>
      <c r="I96" s="75"/>
      <c r="K96" s="78"/>
      <c r="L96" s="78"/>
    </row>
    <row r="97" spans="3:12" ht="15" hidden="1" customHeight="1" x14ac:dyDescent="0.25">
      <c r="C97" s="75"/>
      <c r="D97" s="75"/>
      <c r="E97" s="75"/>
      <c r="F97" s="75"/>
      <c r="G97" s="75"/>
      <c r="H97" s="75"/>
      <c r="I97" s="75"/>
      <c r="K97" s="78"/>
      <c r="L97" s="78"/>
    </row>
    <row r="98" spans="3:12" ht="15" hidden="1" customHeight="1" x14ac:dyDescent="0.25">
      <c r="C98" s="75"/>
      <c r="D98" s="75"/>
      <c r="E98" s="75"/>
      <c r="F98" s="75"/>
      <c r="G98" s="75"/>
      <c r="H98" s="75"/>
      <c r="I98" s="75"/>
      <c r="K98" s="78"/>
      <c r="L98" s="78"/>
    </row>
    <row r="99" spans="3:12" ht="15" hidden="1" customHeight="1" x14ac:dyDescent="0.25">
      <c r="C99" s="75"/>
      <c r="D99" s="75"/>
      <c r="E99" s="75"/>
      <c r="F99" s="75"/>
      <c r="G99" s="75"/>
      <c r="H99" s="75"/>
      <c r="I99" s="75"/>
      <c r="K99" s="78"/>
      <c r="L99" s="78"/>
    </row>
    <row r="100" spans="3:12" ht="15" hidden="1" customHeight="1" x14ac:dyDescent="0.25">
      <c r="C100" s="75"/>
      <c r="D100" s="75"/>
      <c r="E100" s="75"/>
      <c r="F100" s="75"/>
      <c r="G100" s="75"/>
      <c r="H100" s="75"/>
      <c r="I100" s="75"/>
      <c r="K100" s="78"/>
      <c r="L100" s="78"/>
    </row>
    <row r="101" spans="3:12" ht="15" hidden="1" customHeight="1" x14ac:dyDescent="0.25">
      <c r="C101" s="75"/>
      <c r="D101" s="75"/>
      <c r="E101" s="75"/>
      <c r="F101" s="75"/>
      <c r="G101" s="75"/>
      <c r="H101" s="75"/>
      <c r="I101" s="75"/>
      <c r="K101" s="78"/>
      <c r="L101" s="78"/>
    </row>
    <row r="102" spans="3:12" ht="15" hidden="1" customHeight="1" x14ac:dyDescent="0.25">
      <c r="C102" s="75"/>
      <c r="D102" s="75"/>
      <c r="E102" s="75"/>
      <c r="F102" s="75"/>
      <c r="G102" s="75"/>
      <c r="H102" s="75"/>
      <c r="I102" s="75"/>
      <c r="K102" s="78"/>
      <c r="L102" s="78"/>
    </row>
    <row r="103" spans="3:12" ht="15" hidden="1" customHeight="1" x14ac:dyDescent="0.25">
      <c r="C103" s="75"/>
      <c r="D103" s="75"/>
      <c r="E103" s="75"/>
      <c r="F103" s="75"/>
      <c r="G103" s="75"/>
      <c r="H103" s="75"/>
      <c r="I103" s="75"/>
      <c r="K103" s="78"/>
      <c r="L103" s="78"/>
    </row>
    <row r="104" spans="3:12" ht="15" hidden="1" customHeight="1" x14ac:dyDescent="0.25">
      <c r="C104" s="75"/>
      <c r="D104" s="75"/>
      <c r="E104" s="75"/>
      <c r="F104" s="75"/>
      <c r="G104" s="75"/>
      <c r="H104" s="75"/>
      <c r="I104" s="75"/>
      <c r="K104" s="78"/>
      <c r="L104" s="78"/>
    </row>
    <row r="105" spans="3:12" ht="15" hidden="1" customHeight="1" x14ac:dyDescent="0.25">
      <c r="C105" s="75"/>
      <c r="D105" s="75"/>
      <c r="E105" s="75"/>
      <c r="F105" s="75"/>
      <c r="G105" s="75"/>
      <c r="H105" s="75"/>
      <c r="I105" s="75"/>
      <c r="K105" s="78"/>
      <c r="L105" s="78"/>
    </row>
    <row r="106" spans="3:12" ht="15" hidden="1" customHeight="1" x14ac:dyDescent="0.25">
      <c r="C106" s="75"/>
      <c r="D106" s="75"/>
      <c r="E106" s="75"/>
      <c r="F106" s="75"/>
      <c r="G106" s="75"/>
      <c r="H106" s="75"/>
      <c r="I106" s="75"/>
      <c r="K106" s="78"/>
      <c r="L106" s="78"/>
    </row>
    <row r="107" spans="3:12" ht="15" hidden="1" customHeight="1" x14ac:dyDescent="0.25">
      <c r="C107" s="75"/>
      <c r="D107" s="75"/>
      <c r="E107" s="75"/>
      <c r="F107" s="75"/>
      <c r="G107" s="75"/>
      <c r="H107" s="75"/>
      <c r="I107" s="75"/>
      <c r="K107" s="78"/>
      <c r="L107" s="78"/>
    </row>
    <row r="108" spans="3:12" ht="15" hidden="1" customHeight="1" x14ac:dyDescent="0.25">
      <c r="C108" s="75"/>
      <c r="D108" s="75"/>
      <c r="E108" s="75"/>
      <c r="F108" s="75"/>
      <c r="G108" s="75"/>
      <c r="H108" s="75"/>
      <c r="I108" s="75"/>
      <c r="K108" s="78"/>
      <c r="L108" s="78"/>
    </row>
    <row r="109" spans="3:12" ht="15" hidden="1" customHeight="1" x14ac:dyDescent="0.25">
      <c r="C109" s="75"/>
      <c r="D109" s="75"/>
      <c r="E109" s="75"/>
      <c r="F109" s="75"/>
      <c r="G109" s="75"/>
      <c r="H109" s="75"/>
      <c r="I109" s="75"/>
      <c r="K109" s="78"/>
      <c r="L109" s="78"/>
    </row>
    <row r="110" spans="3:12" ht="15" hidden="1" customHeight="1" x14ac:dyDescent="0.25">
      <c r="C110" s="75"/>
      <c r="D110" s="75"/>
      <c r="E110" s="75"/>
      <c r="F110" s="75"/>
      <c r="G110" s="75"/>
      <c r="H110" s="75"/>
      <c r="I110" s="75"/>
      <c r="K110" s="78"/>
      <c r="L110" s="78"/>
    </row>
    <row r="111" spans="3:12" ht="15" hidden="1" customHeight="1" x14ac:dyDescent="0.25">
      <c r="C111" s="75"/>
      <c r="D111" s="75"/>
      <c r="E111" s="75"/>
      <c r="F111" s="75"/>
      <c r="G111" s="75"/>
      <c r="H111" s="75"/>
      <c r="I111" s="75"/>
      <c r="K111" s="78"/>
      <c r="L111" s="78"/>
    </row>
    <row r="112" spans="3:12" ht="15" hidden="1" customHeight="1" x14ac:dyDescent="0.25">
      <c r="C112" s="75"/>
      <c r="D112" s="75"/>
      <c r="E112" s="75"/>
      <c r="F112" s="75"/>
      <c r="G112" s="75"/>
      <c r="H112" s="75"/>
      <c r="I112" s="75"/>
      <c r="K112" s="78"/>
      <c r="L112" s="78"/>
    </row>
    <row r="113" spans="3:12" ht="15" hidden="1" customHeight="1" x14ac:dyDescent="0.25">
      <c r="C113" s="75"/>
      <c r="D113" s="75"/>
      <c r="E113" s="75"/>
      <c r="F113" s="75"/>
      <c r="G113" s="75"/>
      <c r="H113" s="75"/>
      <c r="I113" s="75"/>
      <c r="K113" s="78"/>
      <c r="L113" s="78"/>
    </row>
    <row r="114" spans="3:12" ht="15" hidden="1" customHeight="1" x14ac:dyDescent="0.25">
      <c r="C114" s="75"/>
      <c r="D114" s="75"/>
      <c r="E114" s="75"/>
      <c r="F114" s="75"/>
      <c r="G114" s="75"/>
      <c r="H114" s="75"/>
      <c r="I114" s="75"/>
      <c r="K114" s="78"/>
      <c r="L114" s="78"/>
    </row>
    <row r="115" spans="3:12" ht="15" hidden="1" customHeight="1" x14ac:dyDescent="0.25">
      <c r="C115" s="75"/>
      <c r="D115" s="75"/>
      <c r="E115" s="75"/>
      <c r="F115" s="75"/>
      <c r="G115" s="75"/>
      <c r="H115" s="75"/>
      <c r="I115" s="75"/>
      <c r="K115" s="78"/>
      <c r="L115" s="78"/>
    </row>
    <row r="116" spans="3:12" ht="15" hidden="1" customHeight="1" x14ac:dyDescent="0.25">
      <c r="C116" s="75"/>
      <c r="D116" s="75"/>
      <c r="E116" s="75"/>
      <c r="F116" s="75"/>
      <c r="G116" s="75"/>
      <c r="H116" s="75"/>
      <c r="I116" s="75"/>
      <c r="K116" s="78"/>
      <c r="L116" s="78"/>
    </row>
    <row r="117" spans="3:12" ht="15" hidden="1" customHeight="1" x14ac:dyDescent="0.25">
      <c r="C117" s="75"/>
      <c r="D117" s="75"/>
      <c r="E117" s="75"/>
      <c r="F117" s="75"/>
      <c r="G117" s="75"/>
      <c r="H117" s="75"/>
      <c r="I117" s="75"/>
      <c r="K117" s="78"/>
      <c r="L117" s="78"/>
    </row>
    <row r="118" spans="3:12" ht="15" hidden="1" customHeight="1" x14ac:dyDescent="0.25">
      <c r="C118" s="75"/>
      <c r="D118" s="75"/>
      <c r="E118" s="75"/>
      <c r="F118" s="75"/>
      <c r="G118" s="75"/>
      <c r="H118" s="75"/>
      <c r="I118" s="75"/>
      <c r="K118" s="78"/>
      <c r="L118" s="78"/>
    </row>
    <row r="119" spans="3:12" ht="15" hidden="1" customHeight="1" x14ac:dyDescent="0.25">
      <c r="C119" s="75"/>
      <c r="D119" s="75"/>
      <c r="E119" s="75"/>
      <c r="F119" s="75"/>
      <c r="G119" s="75"/>
      <c r="H119" s="75"/>
      <c r="I119" s="75"/>
      <c r="K119" s="78"/>
      <c r="L119" s="78"/>
    </row>
    <row r="120" spans="3:12" ht="15" hidden="1" customHeight="1" x14ac:dyDescent="0.25">
      <c r="C120" s="75"/>
      <c r="D120" s="75"/>
      <c r="E120" s="75"/>
      <c r="F120" s="75"/>
      <c r="G120" s="75"/>
      <c r="H120" s="75"/>
      <c r="I120" s="75"/>
      <c r="K120" s="78"/>
      <c r="L120" s="78"/>
    </row>
    <row r="121" spans="3:12" ht="15" hidden="1" customHeight="1" x14ac:dyDescent="0.25">
      <c r="C121" s="75"/>
      <c r="D121" s="75"/>
      <c r="E121" s="75"/>
      <c r="F121" s="75"/>
      <c r="G121" s="75"/>
      <c r="H121" s="75"/>
      <c r="I121" s="75"/>
      <c r="K121" s="78"/>
      <c r="L121" s="78"/>
    </row>
    <row r="122" spans="3:12" ht="15" hidden="1" customHeight="1" x14ac:dyDescent="0.25">
      <c r="C122" s="75"/>
      <c r="D122" s="75"/>
      <c r="E122" s="75"/>
      <c r="F122" s="75"/>
      <c r="G122" s="75"/>
      <c r="H122" s="75"/>
      <c r="I122" s="75"/>
      <c r="K122" s="78"/>
      <c r="L122" s="78"/>
    </row>
    <row r="123" spans="3:12" ht="15" hidden="1" customHeight="1" x14ac:dyDescent="0.25">
      <c r="C123" s="75"/>
      <c r="D123" s="75"/>
      <c r="E123" s="75"/>
      <c r="F123" s="75"/>
      <c r="G123" s="75"/>
      <c r="H123" s="75"/>
      <c r="I123" s="75"/>
      <c r="K123" s="78"/>
      <c r="L123" s="78"/>
    </row>
    <row r="124" spans="3:12" ht="15" hidden="1" customHeight="1" x14ac:dyDescent="0.25">
      <c r="C124" s="75"/>
      <c r="D124" s="75"/>
      <c r="E124" s="75"/>
      <c r="F124" s="75"/>
      <c r="G124" s="75"/>
      <c r="H124" s="75"/>
      <c r="I124" s="75"/>
      <c r="K124" s="78"/>
      <c r="L124" s="78"/>
    </row>
    <row r="125" spans="3:12" ht="15" hidden="1" customHeight="1" x14ac:dyDescent="0.25">
      <c r="C125" s="75"/>
      <c r="D125" s="75"/>
      <c r="E125" s="75"/>
      <c r="F125" s="75"/>
      <c r="G125" s="75"/>
      <c r="H125" s="75"/>
      <c r="I125" s="75"/>
      <c r="K125" s="78"/>
      <c r="L125" s="78"/>
    </row>
    <row r="126" spans="3:12" ht="15" hidden="1" customHeight="1" x14ac:dyDescent="0.25">
      <c r="C126" s="75"/>
      <c r="D126" s="75"/>
      <c r="E126" s="75"/>
      <c r="F126" s="75"/>
      <c r="G126" s="75"/>
      <c r="H126" s="75"/>
      <c r="I126" s="75"/>
      <c r="K126" s="78"/>
      <c r="L126" s="78"/>
    </row>
    <row r="127" spans="3:12" ht="15" hidden="1" customHeight="1" x14ac:dyDescent="0.25">
      <c r="C127" s="75"/>
      <c r="D127" s="75"/>
      <c r="E127" s="75"/>
      <c r="F127" s="75"/>
      <c r="G127" s="75"/>
      <c r="H127" s="75"/>
      <c r="I127" s="75"/>
      <c r="K127" s="78"/>
      <c r="L127" s="78"/>
    </row>
    <row r="128" spans="3:12" ht="15" hidden="1" customHeight="1" x14ac:dyDescent="0.25">
      <c r="C128" s="75"/>
      <c r="D128" s="75"/>
      <c r="E128" s="75"/>
      <c r="F128" s="75"/>
      <c r="G128" s="75"/>
      <c r="H128" s="75"/>
      <c r="I128" s="75"/>
      <c r="K128" s="78"/>
      <c r="L128" s="78"/>
    </row>
    <row r="129" spans="3:12" ht="15" hidden="1" customHeight="1" x14ac:dyDescent="0.25">
      <c r="C129" s="75"/>
      <c r="D129" s="75"/>
      <c r="E129" s="75"/>
      <c r="F129" s="75"/>
      <c r="G129" s="75"/>
      <c r="H129" s="75"/>
      <c r="I129" s="75"/>
      <c r="K129" s="78"/>
      <c r="L129" s="78"/>
    </row>
    <row r="130" spans="3:12" ht="15" hidden="1" customHeight="1" x14ac:dyDescent="0.25">
      <c r="C130" s="75"/>
      <c r="D130" s="75"/>
      <c r="E130" s="75"/>
      <c r="F130" s="75"/>
      <c r="G130" s="75"/>
      <c r="H130" s="75"/>
      <c r="I130" s="75"/>
      <c r="K130" s="78"/>
      <c r="L130" s="78"/>
    </row>
    <row r="131" spans="3:12" ht="15" hidden="1" customHeight="1" x14ac:dyDescent="0.25">
      <c r="C131" s="75"/>
      <c r="D131" s="75"/>
      <c r="E131" s="75"/>
      <c r="F131" s="75"/>
      <c r="G131" s="75"/>
      <c r="H131" s="75"/>
      <c r="I131" s="75"/>
      <c r="K131" s="78"/>
      <c r="L131" s="78"/>
    </row>
    <row r="132" spans="3:12" ht="15" hidden="1" customHeight="1" x14ac:dyDescent="0.25">
      <c r="C132" s="75"/>
      <c r="D132" s="75"/>
      <c r="E132" s="75"/>
      <c r="F132" s="75"/>
      <c r="G132" s="75"/>
      <c r="H132" s="75"/>
      <c r="I132" s="75"/>
      <c r="K132" s="78"/>
      <c r="L132" s="78"/>
    </row>
    <row r="133" spans="3:12" ht="15" hidden="1" customHeight="1" x14ac:dyDescent="0.25">
      <c r="C133" s="75"/>
      <c r="D133" s="75"/>
      <c r="E133" s="75"/>
      <c r="F133" s="75"/>
      <c r="G133" s="75"/>
      <c r="H133" s="75"/>
      <c r="I133" s="75"/>
      <c r="K133" s="78"/>
      <c r="L133" s="78"/>
    </row>
    <row r="134" spans="3:12" ht="15" hidden="1" customHeight="1" x14ac:dyDescent="0.25">
      <c r="C134" s="75"/>
      <c r="D134" s="75"/>
      <c r="E134" s="75"/>
      <c r="F134" s="75"/>
      <c r="G134" s="75"/>
      <c r="H134" s="75"/>
      <c r="I134" s="75"/>
      <c r="K134" s="78"/>
      <c r="L134" s="78"/>
    </row>
    <row r="135" spans="3:12" ht="15" hidden="1" customHeight="1" x14ac:dyDescent="0.25">
      <c r="C135" s="75"/>
      <c r="D135" s="75"/>
      <c r="E135" s="75"/>
      <c r="F135" s="75"/>
      <c r="G135" s="75"/>
      <c r="H135" s="75"/>
      <c r="I135" s="75"/>
      <c r="K135" s="78"/>
      <c r="L135" s="78"/>
    </row>
    <row r="136" spans="3:12" ht="15" hidden="1" customHeight="1" x14ac:dyDescent="0.25">
      <c r="C136" s="75"/>
      <c r="D136" s="75"/>
      <c r="E136" s="75"/>
      <c r="F136" s="75"/>
      <c r="G136" s="75"/>
      <c r="H136" s="75"/>
      <c r="I136" s="75"/>
      <c r="K136" s="78"/>
      <c r="L136" s="78"/>
    </row>
    <row r="137" spans="3:12" ht="15" hidden="1" customHeight="1" x14ac:dyDescent="0.25">
      <c r="C137" s="75"/>
      <c r="D137" s="75"/>
      <c r="E137" s="75"/>
      <c r="F137" s="75"/>
      <c r="G137" s="75"/>
      <c r="H137" s="75"/>
      <c r="I137" s="75"/>
      <c r="K137" s="78"/>
      <c r="L137" s="78"/>
    </row>
    <row r="138" spans="3:12" ht="15" hidden="1" customHeight="1" x14ac:dyDescent="0.25">
      <c r="C138" s="75"/>
      <c r="D138" s="75"/>
      <c r="E138" s="75"/>
      <c r="F138" s="75"/>
      <c r="G138" s="75"/>
      <c r="H138" s="75"/>
      <c r="I138" s="75"/>
      <c r="K138" s="78"/>
      <c r="L138" s="78"/>
    </row>
    <row r="139" spans="3:12" ht="15" hidden="1" customHeight="1" x14ac:dyDescent="0.25">
      <c r="C139" s="75"/>
      <c r="D139" s="75"/>
      <c r="E139" s="75"/>
      <c r="F139" s="75"/>
      <c r="G139" s="75"/>
      <c r="H139" s="75"/>
      <c r="I139" s="75"/>
      <c r="K139" s="78"/>
      <c r="L139" s="78"/>
    </row>
    <row r="140" spans="3:12" ht="15" hidden="1" customHeight="1" x14ac:dyDescent="0.25">
      <c r="C140" s="75"/>
      <c r="D140" s="75"/>
      <c r="E140" s="75"/>
      <c r="F140" s="75"/>
      <c r="G140" s="75"/>
      <c r="H140" s="75"/>
      <c r="I140" s="75"/>
      <c r="K140" s="78"/>
      <c r="L140" s="78"/>
    </row>
    <row r="141" spans="3:12" ht="15" hidden="1" customHeight="1" x14ac:dyDescent="0.25">
      <c r="C141" s="75"/>
      <c r="D141" s="75"/>
      <c r="E141" s="75"/>
      <c r="F141" s="75"/>
      <c r="G141" s="75"/>
      <c r="H141" s="75"/>
      <c r="I141" s="75"/>
      <c r="K141" s="78"/>
      <c r="L141" s="78"/>
    </row>
    <row r="142" spans="3:12" ht="15" hidden="1" customHeight="1" x14ac:dyDescent="0.25">
      <c r="C142" s="75"/>
      <c r="D142" s="75"/>
      <c r="E142" s="75"/>
      <c r="F142" s="75"/>
      <c r="G142" s="75"/>
      <c r="H142" s="75"/>
      <c r="I142" s="75"/>
      <c r="K142" s="78"/>
      <c r="L142" s="78"/>
    </row>
    <row r="143" spans="3:12" ht="15" hidden="1" customHeight="1" x14ac:dyDescent="0.25">
      <c r="C143" s="75"/>
      <c r="D143" s="75"/>
      <c r="E143" s="75"/>
      <c r="F143" s="75"/>
      <c r="G143" s="75"/>
      <c r="H143" s="75"/>
      <c r="I143" s="75"/>
      <c r="K143" s="78"/>
      <c r="L143" s="78"/>
    </row>
    <row r="144" spans="3:12" ht="15" hidden="1" customHeight="1" x14ac:dyDescent="0.25">
      <c r="C144" s="75"/>
      <c r="D144" s="75"/>
      <c r="E144" s="75"/>
      <c r="F144" s="75"/>
      <c r="G144" s="75"/>
      <c r="H144" s="75"/>
      <c r="I144" s="75"/>
      <c r="K144" s="78"/>
      <c r="L144" s="78"/>
    </row>
    <row r="145" spans="3:12" ht="15" hidden="1" customHeight="1" x14ac:dyDescent="0.25">
      <c r="C145" s="75"/>
      <c r="D145" s="75"/>
      <c r="E145" s="75"/>
      <c r="F145" s="75"/>
      <c r="G145" s="75"/>
      <c r="H145" s="75"/>
      <c r="I145" s="75"/>
      <c r="K145" s="78"/>
      <c r="L145" s="78"/>
    </row>
    <row r="146" spans="3:12" ht="15" hidden="1" customHeight="1" x14ac:dyDescent="0.25">
      <c r="C146" s="75"/>
      <c r="D146" s="75"/>
      <c r="E146" s="75"/>
      <c r="F146" s="75"/>
      <c r="G146" s="75"/>
      <c r="H146" s="75"/>
      <c r="I146" s="75"/>
      <c r="K146" s="78"/>
      <c r="L146" s="78"/>
    </row>
    <row r="147" spans="3:12" ht="15" hidden="1" customHeight="1" x14ac:dyDescent="0.25">
      <c r="C147" s="75"/>
      <c r="D147" s="75"/>
      <c r="E147" s="75"/>
      <c r="F147" s="75"/>
      <c r="G147" s="75"/>
      <c r="H147" s="75"/>
      <c r="I147" s="75"/>
      <c r="K147" s="78"/>
      <c r="L147" s="78"/>
    </row>
    <row r="148" spans="3:12" ht="15" hidden="1" customHeight="1" x14ac:dyDescent="0.25">
      <c r="C148" s="75"/>
      <c r="D148" s="75"/>
      <c r="E148" s="75"/>
      <c r="F148" s="75"/>
      <c r="G148" s="75"/>
      <c r="H148" s="75"/>
      <c r="I148" s="75"/>
      <c r="K148" s="78"/>
      <c r="L148" s="78"/>
    </row>
    <row r="149" spans="3:12" ht="15" hidden="1" customHeight="1" x14ac:dyDescent="0.25">
      <c r="C149" s="75"/>
      <c r="D149" s="75"/>
      <c r="E149" s="75"/>
      <c r="F149" s="75"/>
      <c r="G149" s="75"/>
      <c r="H149" s="75"/>
      <c r="I149" s="75"/>
      <c r="K149" s="78"/>
      <c r="L149" s="78"/>
    </row>
    <row r="150" spans="3:12" ht="15" hidden="1" customHeight="1" x14ac:dyDescent="0.25">
      <c r="C150" s="75"/>
      <c r="D150" s="75"/>
      <c r="E150" s="75"/>
      <c r="F150" s="75"/>
      <c r="G150" s="75"/>
      <c r="H150" s="75"/>
      <c r="I150" s="75"/>
      <c r="K150" s="78"/>
      <c r="L150" s="78"/>
    </row>
    <row r="151" spans="3:12" ht="15" hidden="1" customHeight="1" x14ac:dyDescent="0.25">
      <c r="C151" s="75"/>
      <c r="D151" s="75"/>
      <c r="E151" s="75"/>
      <c r="F151" s="75"/>
      <c r="G151" s="75"/>
      <c r="H151" s="75"/>
      <c r="I151" s="75"/>
      <c r="K151" s="78"/>
      <c r="L151" s="78"/>
    </row>
    <row r="152" spans="3:12" ht="15" hidden="1" customHeight="1" x14ac:dyDescent="0.25">
      <c r="C152" s="75"/>
      <c r="D152" s="75"/>
      <c r="E152" s="75"/>
      <c r="F152" s="75"/>
      <c r="G152" s="75"/>
      <c r="H152" s="75"/>
      <c r="I152" s="75"/>
      <c r="K152" s="78"/>
      <c r="L152" s="78"/>
    </row>
    <row r="153" spans="3:12" ht="15" hidden="1" customHeight="1" x14ac:dyDescent="0.25">
      <c r="C153" s="75"/>
      <c r="D153" s="75"/>
      <c r="E153" s="75"/>
      <c r="F153" s="75"/>
      <c r="G153" s="75"/>
      <c r="H153" s="75"/>
      <c r="I153" s="75"/>
      <c r="K153" s="78"/>
      <c r="L153" s="78"/>
    </row>
    <row r="154" spans="3:12" ht="15" hidden="1" customHeight="1" x14ac:dyDescent="0.25">
      <c r="C154" s="75"/>
      <c r="D154" s="75"/>
      <c r="E154" s="75"/>
      <c r="F154" s="75"/>
      <c r="G154" s="75"/>
      <c r="H154" s="75"/>
      <c r="I154" s="75"/>
      <c r="K154" s="78"/>
      <c r="L154" s="78"/>
    </row>
    <row r="155" spans="3:12" ht="15" hidden="1" customHeight="1" x14ac:dyDescent="0.25">
      <c r="C155" s="75"/>
      <c r="D155" s="75"/>
      <c r="E155" s="75"/>
      <c r="F155" s="75"/>
      <c r="G155" s="75"/>
      <c r="H155" s="75"/>
      <c r="I155" s="75"/>
      <c r="K155" s="78"/>
      <c r="L155" s="78"/>
    </row>
    <row r="156" spans="3:12" ht="15" hidden="1" customHeight="1" x14ac:dyDescent="0.25">
      <c r="C156" s="75"/>
      <c r="D156" s="75"/>
      <c r="E156" s="75"/>
      <c r="F156" s="75"/>
      <c r="G156" s="75"/>
      <c r="H156" s="75"/>
      <c r="I156" s="75"/>
      <c r="K156" s="78"/>
      <c r="L156" s="78"/>
    </row>
    <row r="157" spans="3:12" ht="15" hidden="1" customHeight="1" x14ac:dyDescent="0.25">
      <c r="C157" s="75"/>
      <c r="D157" s="75"/>
      <c r="E157" s="75"/>
      <c r="F157" s="75"/>
      <c r="G157" s="75"/>
      <c r="H157" s="75"/>
      <c r="I157" s="75"/>
      <c r="K157" s="78"/>
      <c r="L157" s="78"/>
    </row>
    <row r="158" spans="3:12" ht="15" hidden="1" customHeight="1" x14ac:dyDescent="0.25">
      <c r="C158" s="75"/>
      <c r="D158" s="75"/>
      <c r="E158" s="75"/>
      <c r="F158" s="75"/>
      <c r="G158" s="75"/>
      <c r="H158" s="75"/>
      <c r="I158" s="75"/>
      <c r="K158" s="78"/>
      <c r="L158" s="78"/>
    </row>
    <row r="159" spans="3:12" ht="15" hidden="1" customHeight="1" x14ac:dyDescent="0.25">
      <c r="C159" s="75"/>
      <c r="D159" s="75"/>
      <c r="E159" s="75"/>
      <c r="F159" s="75"/>
      <c r="G159" s="75"/>
      <c r="H159" s="75"/>
      <c r="I159" s="75"/>
      <c r="K159" s="78"/>
      <c r="L159" s="78"/>
    </row>
    <row r="160" spans="3:12" ht="15" hidden="1" customHeight="1" x14ac:dyDescent="0.25">
      <c r="C160" s="75"/>
      <c r="D160" s="75"/>
      <c r="E160" s="75"/>
      <c r="F160" s="75"/>
      <c r="G160" s="75"/>
      <c r="H160" s="75"/>
      <c r="I160" s="75"/>
      <c r="K160" s="78"/>
      <c r="L160" s="78"/>
    </row>
    <row r="161" spans="3:12" ht="15" hidden="1" customHeight="1" x14ac:dyDescent="0.25">
      <c r="C161" s="75"/>
      <c r="D161" s="75"/>
      <c r="E161" s="75"/>
      <c r="F161" s="75"/>
      <c r="G161" s="75"/>
      <c r="H161" s="75"/>
      <c r="I161" s="75"/>
      <c r="K161" s="78"/>
      <c r="L161" s="78"/>
    </row>
    <row r="162" spans="3:12" ht="15" hidden="1" customHeight="1" x14ac:dyDescent="0.25">
      <c r="C162" s="75"/>
      <c r="D162" s="75"/>
      <c r="E162" s="75"/>
      <c r="F162" s="75"/>
      <c r="G162" s="75"/>
      <c r="H162" s="75"/>
      <c r="I162" s="75"/>
      <c r="K162" s="78"/>
      <c r="L162" s="78"/>
    </row>
    <row r="163" spans="3:12" ht="15" hidden="1" customHeight="1" x14ac:dyDescent="0.25">
      <c r="C163" s="75"/>
      <c r="D163" s="75"/>
      <c r="E163" s="75"/>
      <c r="F163" s="75"/>
      <c r="G163" s="75"/>
      <c r="H163" s="75"/>
      <c r="I163" s="75"/>
      <c r="K163" s="78"/>
      <c r="L163" s="78"/>
    </row>
    <row r="164" spans="3:12" ht="15" hidden="1" customHeight="1" x14ac:dyDescent="0.25">
      <c r="C164" s="75"/>
      <c r="D164" s="75"/>
      <c r="E164" s="75"/>
      <c r="F164" s="75"/>
      <c r="G164" s="75"/>
      <c r="H164" s="75"/>
      <c r="I164" s="75"/>
      <c r="K164" s="78"/>
      <c r="L164" s="78"/>
    </row>
    <row r="165" spans="3:12" ht="15" hidden="1" customHeight="1" x14ac:dyDescent="0.25">
      <c r="C165" s="75"/>
      <c r="D165" s="75"/>
      <c r="E165" s="75"/>
      <c r="F165" s="75"/>
      <c r="G165" s="75"/>
      <c r="H165" s="75"/>
      <c r="I165" s="75"/>
      <c r="K165" s="78"/>
      <c r="L165" s="78"/>
    </row>
    <row r="166" spans="3:12" ht="15" hidden="1" customHeight="1" x14ac:dyDescent="0.25">
      <c r="C166" s="75"/>
      <c r="D166" s="75"/>
      <c r="E166" s="75"/>
      <c r="F166" s="75"/>
      <c r="G166" s="75"/>
      <c r="H166" s="75"/>
      <c r="I166" s="75"/>
      <c r="K166" s="78"/>
      <c r="L166" s="78"/>
    </row>
    <row r="167" spans="3:12" ht="15" hidden="1" customHeight="1" x14ac:dyDescent="0.25">
      <c r="C167" s="75"/>
      <c r="D167" s="75"/>
      <c r="E167" s="75"/>
      <c r="F167" s="75"/>
      <c r="G167" s="75"/>
      <c r="H167" s="75"/>
      <c r="I167" s="75"/>
      <c r="K167" s="78"/>
      <c r="L167" s="78"/>
    </row>
    <row r="168" spans="3:12" ht="15" hidden="1" customHeight="1" x14ac:dyDescent="0.25">
      <c r="C168" s="75"/>
      <c r="D168" s="75"/>
      <c r="E168" s="75"/>
      <c r="F168" s="75"/>
      <c r="G168" s="75"/>
      <c r="H168" s="75"/>
      <c r="I168" s="75"/>
      <c r="K168" s="78"/>
      <c r="L168" s="78"/>
    </row>
    <row r="169" spans="3:12" ht="15" hidden="1" customHeight="1" x14ac:dyDescent="0.25">
      <c r="C169" s="75"/>
      <c r="D169" s="75"/>
      <c r="E169" s="75"/>
      <c r="F169" s="75"/>
      <c r="G169" s="75"/>
      <c r="H169" s="75"/>
      <c r="I169" s="75"/>
      <c r="K169" s="78"/>
      <c r="L169" s="78"/>
    </row>
    <row r="170" spans="3:12" ht="15" hidden="1" customHeight="1" x14ac:dyDescent="0.25">
      <c r="C170" s="75"/>
      <c r="D170" s="75"/>
      <c r="E170" s="75"/>
      <c r="F170" s="75"/>
      <c r="G170" s="75"/>
      <c r="H170" s="75"/>
      <c r="I170" s="75"/>
      <c r="K170" s="78"/>
      <c r="L170" s="78"/>
    </row>
    <row r="171" spans="3:12" ht="15" hidden="1" customHeight="1" x14ac:dyDescent="0.25">
      <c r="C171" s="75"/>
      <c r="D171" s="75"/>
      <c r="E171" s="75"/>
      <c r="F171" s="75"/>
      <c r="G171" s="75"/>
      <c r="H171" s="75"/>
      <c r="I171" s="75"/>
      <c r="K171" s="78"/>
      <c r="L171" s="78"/>
    </row>
    <row r="172" spans="3:12" ht="15" hidden="1" customHeight="1" x14ac:dyDescent="0.25">
      <c r="C172" s="75"/>
      <c r="D172" s="75"/>
      <c r="E172" s="75"/>
      <c r="F172" s="75"/>
      <c r="G172" s="75"/>
      <c r="H172" s="75"/>
      <c r="I172" s="75"/>
      <c r="K172" s="78"/>
      <c r="L172" s="78"/>
    </row>
    <row r="173" spans="3:12" ht="15" hidden="1" customHeight="1" x14ac:dyDescent="0.25">
      <c r="C173" s="75"/>
      <c r="D173" s="75"/>
      <c r="E173" s="75"/>
      <c r="F173" s="75"/>
      <c r="G173" s="75"/>
      <c r="H173" s="75"/>
      <c r="I173" s="75"/>
      <c r="K173" s="78"/>
      <c r="L173" s="78"/>
    </row>
    <row r="174" spans="3:12" ht="15" hidden="1" customHeight="1" x14ac:dyDescent="0.25">
      <c r="C174" s="75"/>
      <c r="D174" s="75"/>
      <c r="E174" s="75"/>
      <c r="F174" s="75"/>
      <c r="G174" s="75"/>
      <c r="H174" s="75"/>
      <c r="I174" s="75"/>
      <c r="K174" s="78"/>
      <c r="L174" s="78"/>
    </row>
    <row r="175" spans="3:12" ht="15" hidden="1" customHeight="1" x14ac:dyDescent="0.25">
      <c r="C175" s="75"/>
      <c r="D175" s="75"/>
      <c r="E175" s="75"/>
      <c r="F175" s="75"/>
      <c r="G175" s="75"/>
      <c r="H175" s="75"/>
      <c r="I175" s="75"/>
      <c r="K175" s="78"/>
      <c r="L175" s="78"/>
    </row>
    <row r="176" spans="3:12" ht="15" hidden="1" customHeight="1" x14ac:dyDescent="0.25">
      <c r="C176" s="75"/>
      <c r="D176" s="75"/>
      <c r="E176" s="75"/>
      <c r="F176" s="75"/>
      <c r="G176" s="75"/>
      <c r="H176" s="75"/>
      <c r="I176" s="75"/>
      <c r="K176" s="78"/>
      <c r="L176" s="78"/>
    </row>
    <row r="177" spans="3:12" ht="15" hidden="1" customHeight="1" x14ac:dyDescent="0.25">
      <c r="C177" s="75"/>
      <c r="D177" s="75"/>
      <c r="E177" s="75"/>
      <c r="F177" s="75"/>
      <c r="G177" s="75"/>
      <c r="H177" s="75"/>
      <c r="I177" s="75"/>
      <c r="K177" s="78"/>
      <c r="L177" s="78"/>
    </row>
    <row r="178" spans="3:12" ht="15" hidden="1" customHeight="1" x14ac:dyDescent="0.25">
      <c r="C178" s="75"/>
      <c r="D178" s="75"/>
      <c r="E178" s="75"/>
      <c r="F178" s="75"/>
      <c r="G178" s="75"/>
      <c r="H178" s="75"/>
      <c r="I178" s="75"/>
      <c r="K178" s="78"/>
      <c r="L178" s="78"/>
    </row>
    <row r="179" spans="3:12" ht="15" hidden="1" customHeight="1" x14ac:dyDescent="0.25">
      <c r="C179" s="75"/>
      <c r="D179" s="75"/>
      <c r="E179" s="75"/>
      <c r="F179" s="75"/>
      <c r="G179" s="75"/>
      <c r="H179" s="75"/>
      <c r="I179" s="75"/>
      <c r="K179" s="78"/>
      <c r="L179" s="78"/>
    </row>
    <row r="180" spans="3:12" ht="15" hidden="1" customHeight="1" x14ac:dyDescent="0.25">
      <c r="C180" s="75"/>
      <c r="D180" s="75"/>
      <c r="E180" s="75"/>
      <c r="F180" s="75"/>
      <c r="G180" s="75"/>
      <c r="H180" s="75"/>
      <c r="I180" s="75"/>
      <c r="K180" s="78"/>
      <c r="L180" s="78"/>
    </row>
    <row r="181" spans="3:12" ht="15" hidden="1" customHeight="1" x14ac:dyDescent="0.25">
      <c r="C181" s="75"/>
      <c r="D181" s="75"/>
      <c r="E181" s="75"/>
      <c r="F181" s="75"/>
      <c r="G181" s="75"/>
      <c r="H181" s="75"/>
      <c r="I181" s="75"/>
      <c r="K181" s="78"/>
      <c r="L181" s="78"/>
    </row>
    <row r="182" spans="3:12" ht="15" hidden="1" customHeight="1" x14ac:dyDescent="0.25">
      <c r="C182" s="75"/>
      <c r="D182" s="75"/>
      <c r="E182" s="75"/>
      <c r="F182" s="75"/>
      <c r="G182" s="75"/>
      <c r="H182" s="75"/>
      <c r="I182" s="75"/>
      <c r="K182" s="78"/>
      <c r="L182" s="78"/>
    </row>
    <row r="183" spans="3:12" ht="15" hidden="1" customHeight="1" x14ac:dyDescent="0.25">
      <c r="C183" s="75"/>
      <c r="D183" s="75"/>
      <c r="E183" s="75"/>
      <c r="F183" s="75"/>
      <c r="G183" s="75"/>
      <c r="H183" s="75"/>
      <c r="I183" s="75"/>
      <c r="K183" s="78"/>
      <c r="L183" s="78"/>
    </row>
    <row r="184" spans="3:12" ht="15" hidden="1" customHeight="1" x14ac:dyDescent="0.25">
      <c r="C184" s="75"/>
      <c r="D184" s="75"/>
      <c r="E184" s="75"/>
      <c r="F184" s="75"/>
      <c r="G184" s="75"/>
      <c r="H184" s="75"/>
      <c r="I184" s="75"/>
      <c r="K184" s="78"/>
      <c r="L184" s="78"/>
    </row>
    <row r="185" spans="3:12" ht="15" hidden="1" customHeight="1" x14ac:dyDescent="0.25">
      <c r="C185" s="75"/>
      <c r="D185" s="75"/>
      <c r="E185" s="75"/>
      <c r="F185" s="75"/>
      <c r="G185" s="75"/>
      <c r="H185" s="75"/>
      <c r="I185" s="75"/>
      <c r="K185" s="78"/>
      <c r="L185" s="78"/>
    </row>
    <row r="186" spans="3:12" ht="15" hidden="1" customHeight="1" x14ac:dyDescent="0.25">
      <c r="C186" s="75"/>
      <c r="D186" s="75"/>
      <c r="E186" s="75"/>
      <c r="F186" s="75"/>
      <c r="G186" s="75"/>
      <c r="H186" s="75"/>
      <c r="I186" s="75"/>
      <c r="K186" s="78"/>
      <c r="L186" s="78"/>
    </row>
    <row r="187" spans="3:12" ht="15" hidden="1" customHeight="1" x14ac:dyDescent="0.25">
      <c r="C187" s="75"/>
      <c r="D187" s="75"/>
      <c r="E187" s="75"/>
      <c r="F187" s="75"/>
      <c r="G187" s="75"/>
      <c r="H187" s="75"/>
      <c r="I187" s="75"/>
      <c r="K187" s="78"/>
      <c r="L187" s="78"/>
    </row>
    <row r="188" spans="3:12" ht="15" hidden="1" customHeight="1" x14ac:dyDescent="0.25">
      <c r="C188" s="75"/>
      <c r="D188" s="75"/>
      <c r="E188" s="75"/>
      <c r="F188" s="75"/>
      <c r="G188" s="75"/>
      <c r="H188" s="75"/>
      <c r="I188" s="75"/>
      <c r="K188" s="78"/>
      <c r="L188" s="78"/>
    </row>
    <row r="189" spans="3:12" ht="15" hidden="1" customHeight="1" x14ac:dyDescent="0.25">
      <c r="C189" s="75"/>
      <c r="D189" s="75"/>
      <c r="E189" s="75"/>
      <c r="F189" s="75"/>
      <c r="G189" s="75"/>
      <c r="H189" s="75"/>
      <c r="I189" s="75"/>
      <c r="K189" s="78"/>
      <c r="L189" s="78"/>
    </row>
    <row r="190" spans="3:12" ht="15" hidden="1" customHeight="1" x14ac:dyDescent="0.25">
      <c r="C190" s="75"/>
      <c r="D190" s="75"/>
      <c r="E190" s="75"/>
      <c r="F190" s="75"/>
      <c r="G190" s="75"/>
      <c r="H190" s="75"/>
      <c r="I190" s="75"/>
      <c r="K190" s="78"/>
      <c r="L190" s="78"/>
    </row>
    <row r="191" spans="3:12" ht="15" hidden="1" customHeight="1" x14ac:dyDescent="0.25">
      <c r="C191" s="75"/>
      <c r="D191" s="75"/>
      <c r="E191" s="75"/>
      <c r="F191" s="75"/>
      <c r="G191" s="75"/>
      <c r="H191" s="75"/>
      <c r="I191" s="75"/>
      <c r="K191" s="78"/>
      <c r="L191" s="78"/>
    </row>
    <row r="192" spans="3:12" ht="15" hidden="1" customHeight="1" x14ac:dyDescent="0.25">
      <c r="C192" s="75"/>
      <c r="D192" s="75"/>
      <c r="E192" s="75"/>
      <c r="F192" s="75"/>
      <c r="G192" s="75"/>
      <c r="H192" s="75"/>
      <c r="I192" s="75"/>
      <c r="K192" s="78"/>
      <c r="L192" s="78"/>
    </row>
    <row r="193" spans="3:12" ht="15" hidden="1" customHeight="1" x14ac:dyDescent="0.25">
      <c r="C193" s="75"/>
      <c r="D193" s="75"/>
      <c r="E193" s="75"/>
      <c r="F193" s="75"/>
      <c r="G193" s="75"/>
      <c r="H193" s="75"/>
      <c r="I193" s="75"/>
      <c r="K193" s="78"/>
      <c r="L193" s="78"/>
    </row>
    <row r="194" spans="3:12" ht="15" hidden="1" customHeight="1" x14ac:dyDescent="0.25">
      <c r="C194" s="75"/>
      <c r="D194" s="75"/>
      <c r="E194" s="75"/>
      <c r="F194" s="75"/>
      <c r="G194" s="75"/>
      <c r="H194" s="75"/>
      <c r="I194" s="75"/>
      <c r="K194" s="78"/>
      <c r="L194" s="78"/>
    </row>
    <row r="195" spans="3:12" ht="15" hidden="1" customHeight="1" x14ac:dyDescent="0.25">
      <c r="C195" s="75"/>
      <c r="D195" s="75"/>
      <c r="E195" s="75"/>
      <c r="F195" s="75"/>
      <c r="G195" s="75"/>
      <c r="H195" s="75"/>
      <c r="I195" s="75"/>
      <c r="K195" s="78"/>
      <c r="L195" s="78"/>
    </row>
    <row r="196" spans="3:12" ht="15" hidden="1" customHeight="1" x14ac:dyDescent="0.25">
      <c r="C196" s="75"/>
      <c r="D196" s="75"/>
      <c r="E196" s="75"/>
      <c r="F196" s="75"/>
      <c r="G196" s="75"/>
      <c r="H196" s="75"/>
      <c r="I196" s="75"/>
      <c r="K196" s="78"/>
      <c r="L196" s="78"/>
    </row>
    <row r="197" spans="3:12" ht="15" hidden="1" customHeight="1" x14ac:dyDescent="0.25">
      <c r="C197" s="75"/>
      <c r="D197" s="75"/>
      <c r="E197" s="75"/>
      <c r="F197" s="75"/>
      <c r="G197" s="75"/>
      <c r="H197" s="75"/>
      <c r="I197" s="75"/>
      <c r="K197" s="78"/>
      <c r="L197" s="78"/>
    </row>
    <row r="198" spans="3:12" ht="15" hidden="1" customHeight="1" x14ac:dyDescent="0.25">
      <c r="C198" s="75"/>
      <c r="D198" s="75"/>
      <c r="E198" s="75"/>
      <c r="F198" s="75"/>
      <c r="G198" s="75"/>
      <c r="H198" s="75"/>
      <c r="I198" s="75"/>
      <c r="K198" s="78"/>
      <c r="L198" s="78"/>
    </row>
    <row r="199" spans="3:12" ht="15" hidden="1" customHeight="1" x14ac:dyDescent="0.25">
      <c r="C199" s="75"/>
      <c r="D199" s="75"/>
      <c r="E199" s="75"/>
      <c r="F199" s="75"/>
      <c r="G199" s="75"/>
      <c r="H199" s="75"/>
      <c r="I199" s="75"/>
      <c r="K199" s="78"/>
      <c r="L199" s="78"/>
    </row>
    <row r="200" spans="3:12" ht="15" hidden="1" customHeight="1" x14ac:dyDescent="0.25">
      <c r="C200" s="75"/>
      <c r="D200" s="75"/>
      <c r="E200" s="75"/>
      <c r="F200" s="75"/>
      <c r="G200" s="75"/>
      <c r="H200" s="75"/>
      <c r="I200" s="75"/>
      <c r="K200" s="78"/>
      <c r="L200" s="78"/>
    </row>
    <row r="201" spans="3:12" ht="15" hidden="1" customHeight="1" x14ac:dyDescent="0.25">
      <c r="C201" s="75"/>
      <c r="D201" s="75"/>
      <c r="E201" s="75"/>
      <c r="F201" s="75"/>
      <c r="G201" s="75"/>
      <c r="H201" s="75"/>
      <c r="I201" s="75"/>
      <c r="K201" s="78"/>
      <c r="L201" s="78"/>
    </row>
    <row r="202" spans="3:12" ht="15" hidden="1" customHeight="1" x14ac:dyDescent="0.25">
      <c r="C202" s="75"/>
      <c r="D202" s="75"/>
      <c r="E202" s="75"/>
      <c r="F202" s="75"/>
      <c r="G202" s="75"/>
      <c r="H202" s="75"/>
      <c r="I202" s="75"/>
      <c r="K202" s="78"/>
      <c r="L202" s="78"/>
    </row>
    <row r="203" spans="3:12" ht="15" hidden="1" customHeight="1" x14ac:dyDescent="0.25">
      <c r="C203" s="75"/>
      <c r="D203" s="75"/>
      <c r="E203" s="75"/>
      <c r="F203" s="75"/>
      <c r="G203" s="75"/>
      <c r="H203" s="75"/>
      <c r="I203" s="75"/>
      <c r="K203" s="78"/>
      <c r="L203" s="78"/>
    </row>
    <row r="204" spans="3:12" ht="15" hidden="1" customHeight="1" x14ac:dyDescent="0.25">
      <c r="C204" s="75"/>
      <c r="D204" s="75"/>
      <c r="E204" s="75"/>
      <c r="F204" s="75"/>
      <c r="G204" s="75"/>
      <c r="H204" s="75"/>
      <c r="I204" s="75"/>
      <c r="K204" s="78"/>
      <c r="L204" s="78"/>
    </row>
    <row r="205" spans="3:12" ht="15" hidden="1" customHeight="1" x14ac:dyDescent="0.25">
      <c r="C205" s="75"/>
      <c r="D205" s="75"/>
      <c r="E205" s="75"/>
      <c r="F205" s="75"/>
      <c r="G205" s="75"/>
      <c r="H205" s="75"/>
      <c r="I205" s="75"/>
      <c r="K205" s="78"/>
      <c r="L205" s="78"/>
    </row>
    <row r="206" spans="3:12" ht="15" hidden="1" customHeight="1" x14ac:dyDescent="0.25">
      <c r="C206" s="75"/>
      <c r="D206" s="75"/>
      <c r="E206" s="75"/>
      <c r="F206" s="75"/>
      <c r="G206" s="75"/>
      <c r="H206" s="75"/>
      <c r="I206" s="75"/>
      <c r="K206" s="78"/>
      <c r="L206" s="78"/>
    </row>
    <row r="207" spans="3:12" ht="15" hidden="1" customHeight="1" x14ac:dyDescent="0.25">
      <c r="C207" s="75"/>
      <c r="D207" s="75"/>
      <c r="E207" s="75"/>
      <c r="F207" s="75"/>
      <c r="G207" s="75"/>
      <c r="H207" s="75"/>
      <c r="I207" s="75"/>
      <c r="K207" s="78"/>
      <c r="L207" s="78"/>
    </row>
    <row r="208" spans="3:12" ht="15" hidden="1" customHeight="1" x14ac:dyDescent="0.25">
      <c r="C208" s="75"/>
      <c r="D208" s="75"/>
      <c r="E208" s="75"/>
      <c r="F208" s="75"/>
      <c r="G208" s="75"/>
      <c r="H208" s="75"/>
      <c r="I208" s="75"/>
      <c r="K208" s="78"/>
      <c r="L208" s="78"/>
    </row>
    <row r="209" spans="3:12" ht="15" hidden="1" customHeight="1" x14ac:dyDescent="0.25">
      <c r="C209" s="75"/>
      <c r="D209" s="75"/>
      <c r="E209" s="75"/>
      <c r="F209" s="75"/>
      <c r="G209" s="75"/>
      <c r="H209" s="75"/>
      <c r="I209" s="75"/>
      <c r="K209" s="78"/>
      <c r="L209" s="78"/>
    </row>
    <row r="210" spans="3:12" ht="15" hidden="1" customHeight="1" x14ac:dyDescent="0.25">
      <c r="C210" s="75"/>
      <c r="D210" s="75"/>
      <c r="E210" s="75"/>
      <c r="F210" s="75"/>
      <c r="G210" s="75"/>
      <c r="H210" s="75"/>
      <c r="I210" s="75"/>
      <c r="K210" s="78"/>
      <c r="L210" s="78"/>
    </row>
    <row r="211" spans="3:12" ht="15" hidden="1" customHeight="1" x14ac:dyDescent="0.25">
      <c r="C211" s="75"/>
      <c r="D211" s="75"/>
      <c r="E211" s="75"/>
      <c r="F211" s="75"/>
      <c r="G211" s="75"/>
      <c r="H211" s="75"/>
      <c r="I211" s="75"/>
      <c r="K211" s="78"/>
      <c r="L211" s="78"/>
    </row>
    <row r="212" spans="3:12" ht="15" hidden="1" customHeight="1" x14ac:dyDescent="0.25">
      <c r="C212" s="75"/>
      <c r="D212" s="75"/>
      <c r="E212" s="75"/>
      <c r="F212" s="75"/>
      <c r="G212" s="75"/>
      <c r="H212" s="75"/>
      <c r="I212" s="75"/>
      <c r="K212" s="78"/>
      <c r="L212" s="78"/>
    </row>
    <row r="213" spans="3:12" ht="15" hidden="1" customHeight="1" x14ac:dyDescent="0.25">
      <c r="C213" s="75"/>
      <c r="D213" s="75"/>
      <c r="E213" s="75"/>
      <c r="F213" s="75"/>
      <c r="G213" s="75"/>
      <c r="H213" s="75"/>
      <c r="I213" s="75"/>
      <c r="K213" s="78"/>
      <c r="L213" s="78"/>
    </row>
    <row r="214" spans="3:12" ht="15" hidden="1" customHeight="1" x14ac:dyDescent="0.25">
      <c r="C214" s="75"/>
      <c r="D214" s="75"/>
      <c r="E214" s="75"/>
      <c r="F214" s="75"/>
      <c r="G214" s="75"/>
      <c r="H214" s="75"/>
      <c r="I214" s="75"/>
      <c r="K214" s="78"/>
      <c r="L214" s="78"/>
    </row>
    <row r="215" spans="3:12" ht="15" hidden="1" customHeight="1" x14ac:dyDescent="0.25">
      <c r="C215" s="75"/>
      <c r="D215" s="75"/>
      <c r="E215" s="75"/>
      <c r="F215" s="75"/>
      <c r="G215" s="75"/>
      <c r="H215" s="75"/>
      <c r="I215" s="75"/>
      <c r="K215" s="78"/>
      <c r="L215" s="78"/>
    </row>
    <row r="216" spans="3:12" ht="15" hidden="1" customHeight="1" x14ac:dyDescent="0.25">
      <c r="C216" s="75"/>
      <c r="D216" s="75"/>
      <c r="E216" s="75"/>
      <c r="F216" s="75"/>
      <c r="G216" s="75"/>
      <c r="H216" s="75"/>
      <c r="I216" s="75"/>
      <c r="K216" s="78"/>
      <c r="L216" s="78"/>
    </row>
    <row r="217" spans="3:12" ht="15" hidden="1" customHeight="1" x14ac:dyDescent="0.25">
      <c r="C217" s="75"/>
      <c r="D217" s="75"/>
      <c r="E217" s="75"/>
      <c r="F217" s="75"/>
      <c r="G217" s="75"/>
      <c r="H217" s="75"/>
      <c r="I217" s="75"/>
      <c r="K217" s="78"/>
      <c r="L217" s="78"/>
    </row>
    <row r="218" spans="3:12" ht="15" hidden="1" customHeight="1" x14ac:dyDescent="0.25">
      <c r="C218" s="75"/>
      <c r="D218" s="75"/>
      <c r="E218" s="75"/>
      <c r="F218" s="75"/>
      <c r="G218" s="75"/>
      <c r="H218" s="75"/>
      <c r="I218" s="75"/>
      <c r="K218" s="78"/>
      <c r="L218" s="78"/>
    </row>
    <row r="219" spans="3:12" ht="15" hidden="1" customHeight="1" x14ac:dyDescent="0.25">
      <c r="C219" s="75"/>
      <c r="D219" s="75"/>
      <c r="E219" s="75"/>
      <c r="F219" s="75"/>
      <c r="G219" s="75"/>
      <c r="H219" s="75"/>
      <c r="I219" s="75"/>
      <c r="K219" s="78"/>
      <c r="L219" s="78"/>
    </row>
    <row r="220" spans="3:12" ht="15" hidden="1" customHeight="1" x14ac:dyDescent="0.25">
      <c r="C220" s="75"/>
      <c r="D220" s="75"/>
      <c r="E220" s="75"/>
      <c r="F220" s="75"/>
      <c r="G220" s="75"/>
      <c r="H220" s="75"/>
      <c r="I220" s="75"/>
      <c r="K220" s="78"/>
      <c r="L220" s="78"/>
    </row>
    <row r="221" spans="3:12" ht="15" hidden="1" customHeight="1" x14ac:dyDescent="0.25">
      <c r="C221" s="75"/>
      <c r="D221" s="75"/>
      <c r="E221" s="75"/>
      <c r="F221" s="75"/>
      <c r="G221" s="75"/>
      <c r="H221" s="75"/>
      <c r="I221" s="75"/>
      <c r="K221" s="78"/>
      <c r="L221" s="78"/>
    </row>
    <row r="222" spans="3:12" ht="15" hidden="1" customHeight="1" x14ac:dyDescent="0.25">
      <c r="C222" s="75"/>
      <c r="D222" s="75"/>
      <c r="E222" s="75"/>
      <c r="F222" s="75"/>
      <c r="G222" s="75"/>
      <c r="H222" s="75"/>
      <c r="I222" s="75"/>
      <c r="K222" s="78"/>
      <c r="L222" s="78"/>
    </row>
    <row r="223" spans="3:12" ht="15" hidden="1" customHeight="1" x14ac:dyDescent="0.25">
      <c r="C223" s="75"/>
      <c r="D223" s="75"/>
      <c r="E223" s="75"/>
      <c r="F223" s="75"/>
      <c r="G223" s="75"/>
      <c r="H223" s="75"/>
      <c r="I223" s="75"/>
      <c r="K223" s="78"/>
      <c r="L223" s="78"/>
    </row>
    <row r="224" spans="3:12" ht="15" hidden="1" customHeight="1" x14ac:dyDescent="0.25">
      <c r="C224" s="75"/>
      <c r="D224" s="75"/>
      <c r="E224" s="75"/>
      <c r="F224" s="75"/>
      <c r="G224" s="75"/>
      <c r="H224" s="75"/>
      <c r="I224" s="75"/>
      <c r="K224" s="78"/>
      <c r="L224" s="78"/>
    </row>
    <row r="225" spans="3:12" ht="15" hidden="1" customHeight="1" x14ac:dyDescent="0.25">
      <c r="C225" s="75"/>
      <c r="D225" s="75"/>
      <c r="E225" s="75"/>
      <c r="F225" s="75"/>
      <c r="G225" s="75"/>
      <c r="H225" s="75"/>
      <c r="I225" s="75"/>
      <c r="K225" s="78"/>
      <c r="L225" s="78"/>
    </row>
    <row r="226" spans="3:12" hidden="1" x14ac:dyDescent="0.25">
      <c r="C226" s="75"/>
      <c r="D226" s="75"/>
      <c r="E226" s="75"/>
      <c r="F226" s="75"/>
      <c r="G226" s="75"/>
      <c r="H226" s="75"/>
      <c r="I226" s="75"/>
      <c r="K226" s="78"/>
      <c r="L226" s="78"/>
    </row>
    <row r="227" spans="3:12" hidden="1" x14ac:dyDescent="0.25">
      <c r="C227" s="75"/>
      <c r="D227" s="75"/>
      <c r="E227" s="75"/>
      <c r="F227" s="75"/>
      <c r="G227" s="75"/>
      <c r="H227" s="75"/>
      <c r="I227" s="75"/>
      <c r="K227" s="78"/>
      <c r="L227" s="78"/>
    </row>
    <row r="228" spans="3:12" hidden="1" x14ac:dyDescent="0.25">
      <c r="C228" s="75"/>
      <c r="D228" s="75"/>
      <c r="E228" s="75"/>
      <c r="F228" s="75"/>
      <c r="G228" s="75"/>
      <c r="H228" s="75"/>
      <c r="I228" s="75"/>
      <c r="K228" s="78"/>
      <c r="L228" s="78"/>
    </row>
    <row r="229" spans="3:12" hidden="1" x14ac:dyDescent="0.25">
      <c r="C229" s="75"/>
      <c r="D229" s="75"/>
      <c r="E229" s="75"/>
      <c r="F229" s="75"/>
      <c r="G229" s="75"/>
      <c r="H229" s="75"/>
      <c r="I229" s="75"/>
      <c r="K229" s="78"/>
      <c r="L229" s="78"/>
    </row>
    <row r="230" spans="3:12" hidden="1" x14ac:dyDescent="0.25">
      <c r="C230" s="75"/>
      <c r="D230" s="75"/>
      <c r="E230" s="75"/>
      <c r="F230" s="75"/>
      <c r="G230" s="75"/>
      <c r="H230" s="75"/>
      <c r="I230" s="75"/>
      <c r="K230" s="78"/>
      <c r="L230" s="78"/>
    </row>
    <row r="231" spans="3:12" hidden="1" x14ac:dyDescent="0.25">
      <c r="C231" s="75"/>
      <c r="D231" s="75"/>
      <c r="E231" s="75"/>
      <c r="F231" s="75"/>
      <c r="G231" s="75"/>
      <c r="H231" s="75"/>
      <c r="I231" s="75"/>
      <c r="K231" s="78"/>
      <c r="L231" s="78"/>
    </row>
    <row r="232" spans="3:12" hidden="1" x14ac:dyDescent="0.25">
      <c r="C232" s="75"/>
      <c r="D232" s="75"/>
      <c r="E232" s="75"/>
      <c r="F232" s="75"/>
      <c r="G232" s="75"/>
      <c r="H232" s="75"/>
      <c r="I232" s="75"/>
      <c r="K232" s="78"/>
      <c r="L232" s="78"/>
    </row>
    <row r="233" spans="3:12" hidden="1" x14ac:dyDescent="0.25">
      <c r="C233" s="75"/>
      <c r="D233" s="75"/>
      <c r="E233" s="75"/>
      <c r="F233" s="75"/>
      <c r="G233" s="75"/>
      <c r="H233" s="75"/>
      <c r="I233" s="75"/>
      <c r="K233" s="78"/>
      <c r="L233" s="78"/>
    </row>
    <row r="234" spans="3:12" hidden="1" x14ac:dyDescent="0.25">
      <c r="C234" s="75"/>
      <c r="D234" s="75"/>
      <c r="E234" s="75"/>
      <c r="F234" s="75"/>
      <c r="G234" s="75"/>
      <c r="H234" s="75"/>
      <c r="I234" s="75"/>
      <c r="K234" s="78"/>
      <c r="L234" s="78"/>
    </row>
    <row r="235" spans="3:12" hidden="1" x14ac:dyDescent="0.25">
      <c r="C235" s="75"/>
      <c r="D235" s="75"/>
      <c r="E235" s="75"/>
      <c r="F235" s="75"/>
      <c r="G235" s="75"/>
      <c r="H235" s="75"/>
      <c r="I235" s="75"/>
      <c r="K235" s="78"/>
      <c r="L235" s="78"/>
    </row>
    <row r="236" spans="3:12" hidden="1" x14ac:dyDescent="0.25">
      <c r="C236" s="75"/>
      <c r="D236" s="75"/>
      <c r="E236" s="75"/>
      <c r="F236" s="75"/>
      <c r="G236" s="75"/>
      <c r="H236" s="75"/>
      <c r="I236" s="75"/>
      <c r="K236" s="78"/>
      <c r="L236" s="78"/>
    </row>
    <row r="237" spans="3:12" hidden="1" x14ac:dyDescent="0.25">
      <c r="C237" s="75"/>
      <c r="D237" s="75"/>
      <c r="E237" s="75"/>
      <c r="F237" s="75"/>
      <c r="G237" s="75"/>
      <c r="H237" s="75"/>
      <c r="I237" s="75"/>
      <c r="K237" s="78"/>
      <c r="L237" s="78"/>
    </row>
    <row r="238" spans="3:12" hidden="1" x14ac:dyDescent="0.25">
      <c r="C238" s="75"/>
      <c r="D238" s="75"/>
      <c r="E238" s="75"/>
      <c r="F238" s="75"/>
      <c r="G238" s="75"/>
      <c r="H238" s="75"/>
      <c r="I238" s="75"/>
      <c r="K238" s="78"/>
      <c r="L238" s="78"/>
    </row>
    <row r="239" spans="3:12" hidden="1" x14ac:dyDescent="0.25">
      <c r="C239" s="75"/>
      <c r="D239" s="75"/>
      <c r="E239" s="75"/>
      <c r="F239" s="75"/>
      <c r="G239" s="75"/>
      <c r="H239" s="75"/>
      <c r="I239" s="75"/>
      <c r="K239" s="78"/>
      <c r="L239" s="78"/>
    </row>
    <row r="240" spans="3:12" hidden="1" x14ac:dyDescent="0.25">
      <c r="C240" s="75"/>
      <c r="D240" s="75"/>
      <c r="E240" s="75"/>
      <c r="F240" s="75"/>
      <c r="G240" s="75"/>
      <c r="H240" s="75"/>
      <c r="I240" s="75"/>
      <c r="K240" s="78"/>
      <c r="L240" s="78"/>
    </row>
    <row r="241" spans="3:12" hidden="1" x14ac:dyDescent="0.25">
      <c r="C241" s="75"/>
      <c r="D241" s="75"/>
      <c r="E241" s="75"/>
      <c r="F241" s="75"/>
      <c r="G241" s="75"/>
      <c r="H241" s="75"/>
      <c r="I241" s="75"/>
      <c r="K241" s="78"/>
      <c r="L241" s="78"/>
    </row>
    <row r="242" spans="3:12" hidden="1" x14ac:dyDescent="0.25">
      <c r="C242" s="75"/>
      <c r="D242" s="75"/>
      <c r="E242" s="75"/>
      <c r="F242" s="75"/>
      <c r="G242" s="75"/>
      <c r="H242" s="75"/>
      <c r="I242" s="75"/>
      <c r="K242" s="78"/>
      <c r="L242" s="78"/>
    </row>
    <row r="243" spans="3:12" hidden="1" x14ac:dyDescent="0.25">
      <c r="C243" s="75"/>
      <c r="D243" s="75"/>
      <c r="E243" s="75"/>
      <c r="F243" s="75"/>
      <c r="G243" s="75"/>
      <c r="H243" s="75"/>
      <c r="I243" s="75"/>
      <c r="K243" s="78"/>
      <c r="L243" s="78"/>
    </row>
    <row r="244" spans="3:12" hidden="1" x14ac:dyDescent="0.25">
      <c r="C244" s="75"/>
      <c r="D244" s="75"/>
      <c r="E244" s="75"/>
      <c r="F244" s="75"/>
      <c r="G244" s="75"/>
      <c r="H244" s="75"/>
      <c r="I244" s="75"/>
      <c r="K244" s="78"/>
      <c r="L244" s="78"/>
    </row>
    <row r="245" spans="3:12" ht="8.25" hidden="1" customHeight="1" x14ac:dyDescent="0.25">
      <c r="C245" s="75"/>
      <c r="D245" s="75"/>
      <c r="E245" s="75"/>
      <c r="F245" s="75"/>
      <c r="G245" s="75"/>
      <c r="H245" s="75"/>
      <c r="I245" s="75"/>
      <c r="K245" s="78"/>
      <c r="L245" s="78"/>
    </row>
    <row r="246" spans="3:12" ht="11.25" hidden="1" customHeight="1" x14ac:dyDescent="0.25">
      <c r="C246" s="75"/>
      <c r="D246" s="75"/>
      <c r="E246" s="75"/>
      <c r="F246" s="75"/>
      <c r="G246" s="75"/>
      <c r="H246" s="75"/>
      <c r="I246" s="75"/>
      <c r="J246" s="80" t="s">
        <v>9</v>
      </c>
      <c r="K246" s="78"/>
      <c r="L246" s="78"/>
    </row>
    <row r="247" spans="3:12" hidden="1" x14ac:dyDescent="0.25">
      <c r="C247" s="75"/>
      <c r="D247" s="75"/>
      <c r="E247" s="75"/>
      <c r="F247" s="75"/>
      <c r="G247" s="75"/>
      <c r="H247" s="75"/>
      <c r="I247" s="75"/>
    </row>
    <row r="248" spans="3:12" hidden="1" x14ac:dyDescent="0.25"/>
    <row r="249" spans="3:12" hidden="1" x14ac:dyDescent="0.25"/>
    <row r="250" spans="3:12" hidden="1" x14ac:dyDescent="0.25"/>
    <row r="251" spans="3:12" hidden="1" x14ac:dyDescent="0.25"/>
  </sheetData>
  <sheetProtection selectLockedCells="1" selectUnlockedCells="1"/>
  <mergeCells count="119">
    <mergeCell ref="C26:D26"/>
    <mergeCell ref="E26:F26"/>
    <mergeCell ref="G26:H26"/>
    <mergeCell ref="I26:J26"/>
    <mergeCell ref="K26:L26"/>
    <mergeCell ref="K30:L30"/>
    <mergeCell ref="P24:Q24"/>
    <mergeCell ref="R24:S24"/>
    <mergeCell ref="T24:U24"/>
    <mergeCell ref="V24:W24"/>
    <mergeCell ref="X24:Y24"/>
    <mergeCell ref="M25:N25"/>
    <mergeCell ref="P23:Q23"/>
    <mergeCell ref="R23:S23"/>
    <mergeCell ref="T23:U23"/>
    <mergeCell ref="V23:W23"/>
    <mergeCell ref="X23:Y23"/>
    <mergeCell ref="C24:D24"/>
    <mergeCell ref="E24:F24"/>
    <mergeCell ref="G24:H24"/>
    <mergeCell ref="I24:J24"/>
    <mergeCell ref="K24:L24"/>
    <mergeCell ref="P21:Q21"/>
    <mergeCell ref="R21:S21"/>
    <mergeCell ref="T21:U21"/>
    <mergeCell ref="V21:W21"/>
    <mergeCell ref="X21:Y21"/>
    <mergeCell ref="P22:Q22"/>
    <mergeCell ref="R22:S22"/>
    <mergeCell ref="T22:U22"/>
    <mergeCell ref="V22:W22"/>
    <mergeCell ref="X22:Y22"/>
    <mergeCell ref="P19:Q19"/>
    <mergeCell ref="R19:S19"/>
    <mergeCell ref="T19:U19"/>
    <mergeCell ref="V19:W19"/>
    <mergeCell ref="X19:Y19"/>
    <mergeCell ref="P20:Q20"/>
    <mergeCell ref="R20:S20"/>
    <mergeCell ref="T20:U20"/>
    <mergeCell ref="V20:W20"/>
    <mergeCell ref="X20:Y20"/>
    <mergeCell ref="P17:Q17"/>
    <mergeCell ref="R17:S17"/>
    <mergeCell ref="T17:U17"/>
    <mergeCell ref="V17:W17"/>
    <mergeCell ref="X17:Y17"/>
    <mergeCell ref="P18:Q18"/>
    <mergeCell ref="R18:S18"/>
    <mergeCell ref="T18:U18"/>
    <mergeCell ref="V18:W18"/>
    <mergeCell ref="X18:Y18"/>
    <mergeCell ref="P15:Q15"/>
    <mergeCell ref="R15:S15"/>
    <mergeCell ref="T15:U15"/>
    <mergeCell ref="V15:W15"/>
    <mergeCell ref="X15:Y15"/>
    <mergeCell ref="P16:Q16"/>
    <mergeCell ref="R16:S16"/>
    <mergeCell ref="T16:U16"/>
    <mergeCell ref="V16:W16"/>
    <mergeCell ref="X16:Y16"/>
    <mergeCell ref="P13:Q13"/>
    <mergeCell ref="R13:S13"/>
    <mergeCell ref="T13:U13"/>
    <mergeCell ref="V13:W13"/>
    <mergeCell ref="X13:Y13"/>
    <mergeCell ref="P14:Q14"/>
    <mergeCell ref="R14:S14"/>
    <mergeCell ref="T14:U14"/>
    <mergeCell ref="V14:W14"/>
    <mergeCell ref="X14:Y14"/>
    <mergeCell ref="P11:Q11"/>
    <mergeCell ref="R11:S11"/>
    <mergeCell ref="T11:U11"/>
    <mergeCell ref="V11:W11"/>
    <mergeCell ref="X11:Y11"/>
    <mergeCell ref="P12:Q12"/>
    <mergeCell ref="R12:S12"/>
    <mergeCell ref="T12:U12"/>
    <mergeCell ref="V12:W12"/>
    <mergeCell ref="X12:Y12"/>
    <mergeCell ref="P9:Q9"/>
    <mergeCell ref="R9:S9"/>
    <mergeCell ref="T9:U9"/>
    <mergeCell ref="V9:W9"/>
    <mergeCell ref="X9:Y9"/>
    <mergeCell ref="P10:Q10"/>
    <mergeCell ref="R10:S10"/>
    <mergeCell ref="T10:U10"/>
    <mergeCell ref="V10:W10"/>
    <mergeCell ref="X10:Y10"/>
    <mergeCell ref="P7:Q7"/>
    <mergeCell ref="R7:S7"/>
    <mergeCell ref="T7:U7"/>
    <mergeCell ref="V7:W7"/>
    <mergeCell ref="X7:Y7"/>
    <mergeCell ref="P8:Q8"/>
    <mergeCell ref="R8:S8"/>
    <mergeCell ref="T8:U8"/>
    <mergeCell ref="V8:W8"/>
    <mergeCell ref="X8:Y8"/>
    <mergeCell ref="P5:Y5"/>
    <mergeCell ref="M6:N6"/>
    <mergeCell ref="P6:Q6"/>
    <mergeCell ref="R6:S6"/>
    <mergeCell ref="T6:U6"/>
    <mergeCell ref="V6:W6"/>
    <mergeCell ref="X6:Y6"/>
    <mergeCell ref="B1:L1"/>
    <mergeCell ref="B4:L4"/>
    <mergeCell ref="M4:N4"/>
    <mergeCell ref="B5:B6"/>
    <mergeCell ref="C5:D5"/>
    <mergeCell ref="E5:F5"/>
    <mergeCell ref="G5:H5"/>
    <mergeCell ref="I5:J5"/>
    <mergeCell ref="K5:L5"/>
    <mergeCell ref="M5:N5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DESARROLLO</vt:lpstr>
      <vt:lpstr>'PLAN DE DESARROLLO'!Área_de_impresión</vt:lpstr>
      <vt:lpstr>'PLAN DE DESARROLLO'!Títulos_a_imprimir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Cepeda Moncada</dc:creator>
  <cp:lastModifiedBy>Juan Carlos Cepeda Moncada</cp:lastModifiedBy>
  <dcterms:created xsi:type="dcterms:W3CDTF">2018-07-26T15:43:11Z</dcterms:created>
  <dcterms:modified xsi:type="dcterms:W3CDTF">2018-07-26T15:43:45Z</dcterms:modified>
</cp:coreProperties>
</file>